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18108\Desktop\Monika\Rok 2021\01 Tarcza Finansowa PFR 2\lista PKD\"/>
    </mc:Choice>
  </mc:AlternateContent>
  <xr:revisionPtr revIDLastSave="0" documentId="8_{1FC04634-77F2-40BE-853C-D940809E19F4}" xr6:coauthVersionLast="45" xr6:coauthVersionMax="45" xr10:uidLastSave="{00000000-0000-0000-0000-000000000000}"/>
  <workbookProtection workbookAlgorithmName="SHA-512" workbookHashValue="X06IhZbyiFQbmBRBWic9/69b8qCYerzulspJx7gNjdz/2TDkBtZFtqP6M5y1BjxgsVvG1S5Xoyabpx0uaVkkCw==" workbookSaltValue="WkX7MRyBF0fpE0pHVyoLUw==" workbookSpinCount="100000" lockStructure="1"/>
  <bookViews>
    <workbookView xWindow="0" yWindow="0" windowWidth="19200" windowHeight="10200" xr2:uid="{464DA240-057F-4807-A50B-6E3245282F24}"/>
  </bookViews>
  <sheets>
    <sheet name="Wstęp do kalkulatora PFR" sheetId="4" r:id="rId1"/>
    <sheet name="Mikrofirma do 9 pracowników" sheetId="2" r:id="rId2"/>
    <sheet name="MSP od 10 do 249 pracowników" sheetId="3" r:id="rId3"/>
    <sheet name="obliczenia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3" l="1"/>
  <c r="O53" i="3"/>
  <c r="O26" i="2"/>
  <c r="L9" i="3" l="1"/>
  <c r="L14" i="2"/>
  <c r="E9" i="3"/>
  <c r="E14" i="2"/>
  <c r="U17" i="2" l="1"/>
  <c r="D43" i="5"/>
  <c r="A42" i="5"/>
  <c r="A40" i="5"/>
  <c r="A39" i="5"/>
  <c r="A37" i="5"/>
  <c r="A41" i="5"/>
  <c r="A38" i="5"/>
  <c r="D38" i="5" l="1"/>
  <c r="D40" i="5" s="1"/>
  <c r="D37" i="5"/>
  <c r="D39" i="5" s="1"/>
  <c r="L27" i="5"/>
  <c r="K27" i="5"/>
  <c r="J27" i="5"/>
  <c r="I27" i="5"/>
  <c r="H27" i="5"/>
  <c r="G27" i="5"/>
  <c r="F27" i="5"/>
  <c r="E27" i="5"/>
  <c r="D27" i="5"/>
  <c r="L26" i="5"/>
  <c r="K26" i="5"/>
  <c r="J26" i="5"/>
  <c r="I26" i="5"/>
  <c r="H26" i="5"/>
  <c r="G26" i="5"/>
  <c r="F26" i="5"/>
  <c r="E26" i="5"/>
  <c r="D26" i="5"/>
  <c r="L25" i="5"/>
  <c r="K25" i="5"/>
  <c r="J25" i="5"/>
  <c r="I25" i="5"/>
  <c r="H25" i="5"/>
  <c r="G25" i="5"/>
  <c r="F25" i="5"/>
  <c r="E25" i="5"/>
  <c r="D25" i="5"/>
  <c r="L24" i="5"/>
  <c r="K24" i="5"/>
  <c r="J24" i="5"/>
  <c r="I24" i="5"/>
  <c r="H24" i="5"/>
  <c r="G24" i="5"/>
  <c r="F24" i="5"/>
  <c r="E24" i="5"/>
  <c r="D24" i="5"/>
  <c r="D41" i="5" l="1"/>
</calcChain>
</file>

<file path=xl/sharedStrings.xml><?xml version="1.0" encoding="utf-8"?>
<sst xmlns="http://schemas.openxmlformats.org/spreadsheetml/2006/main" count="83" uniqueCount="70">
  <si>
    <t>Niniejszy kalkulator ma charakter wyłącznie informacyjny i nie stanowi oferty w rozumieniu art 66 §1 kc. Warunki i zasady otrzymania subwencji będą znane po złożeniu wniosku i podjeciu decyzji o udzieleniu subwencji w ramach Programu Tarcza Finansowa PFR przez Polski Fundusz Rozwoju S.A. (PFR).</t>
  </si>
  <si>
    <t>Kalkulator dla mikrofirm - zatrudnienie od 1 do 9 pracowników</t>
  </si>
  <si>
    <t>wybierz z listy</t>
  </si>
  <si>
    <t>Prowadzę działalność całoroczną</t>
  </si>
  <si>
    <t>Jaki okres spadków przychodów chcesz porównać?</t>
  </si>
  <si>
    <r>
      <t xml:space="preserve">wybierz jedną z opcji: </t>
    </r>
    <r>
      <rPr>
        <i/>
        <sz val="7"/>
        <rFont val="Arial"/>
        <family val="2"/>
        <charset val="238"/>
      </rPr>
      <t>albo wyliczasz kwotę za 1 kwartał albo wyliczasz kwotę za 3 kwartały</t>
    </r>
    <r>
      <rPr>
        <b/>
        <i/>
        <sz val="7"/>
        <rFont val="Arial"/>
        <family val="2"/>
        <charset val="238"/>
      </rPr>
      <t>. 
Porównianie zawsze dotyczy roku 2019 i 2020.</t>
    </r>
  </si>
  <si>
    <t>Kalkulator dla firm segmentu Małe i Średnie Przedsiębiorstwa - zatrudnienie od 10 do 249 pracowników</t>
  </si>
  <si>
    <t>spadek 2019/2020</t>
  </si>
  <si>
    <t>2021 1/2/3</t>
  </si>
  <si>
    <t>spadek 2019/2021</t>
  </si>
  <si>
    <t>2019 1/2/3</t>
  </si>
  <si>
    <t>koszty 2020 11/12</t>
  </si>
  <si>
    <t>koszty 2021 1/2/3</t>
  </si>
  <si>
    <t>Mikro</t>
  </si>
  <si>
    <t>Prowadzę działalność sezonową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</si>
  <si>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</si>
  <si>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</si>
  <si>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</si>
  <si>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</si>
  <si>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</si>
  <si>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</si>
  <si>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</si>
  <si>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</si>
  <si>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</si>
  <si>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</si>
  <si>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</si>
  <si>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MIKRO</t>
  </si>
  <si>
    <t>Wspracie  finansowe w złotych</t>
  </si>
  <si>
    <t>Liczba zatrudnionych osób (bez właściciela)</t>
  </si>
  <si>
    <t>Skala spadku przychodów ze sprzedaży</t>
  </si>
  <si>
    <t>Bazowa kwota subwencji na zatrudnionego</t>
  </si>
  <si>
    <t>0,00%-29,99%</t>
  </si>
  <si>
    <t>30,00%-59,99%</t>
  </si>
  <si>
    <t>60,00%-100%</t>
  </si>
  <si>
    <t>max subwencja</t>
  </si>
  <si>
    <t>SMALL i MID</t>
  </si>
  <si>
    <t>Subwencja</t>
  </si>
  <si>
    <t>0%-24,99%</t>
  </si>
  <si>
    <t>25,00%-49,99%</t>
  </si>
  <si>
    <t>50,00%-74,99%</t>
  </si>
  <si>
    <t>75,00%-100,00%</t>
  </si>
  <si>
    <r>
      <t xml:space="preserve">3 kwartały: </t>
    </r>
    <r>
      <rPr>
        <b/>
        <sz val="11"/>
        <color theme="1"/>
        <rFont val="Arial"/>
        <family val="2"/>
        <charset val="238"/>
      </rPr>
      <t>1 kwi - 31 gru 2020r.</t>
    </r>
    <r>
      <rPr>
        <sz val="11"/>
        <color theme="1"/>
        <rFont val="Arial"/>
        <family val="2"/>
        <charset val="238"/>
      </rPr>
      <t xml:space="preserve"> w porównaniu do </t>
    </r>
    <r>
      <rPr>
        <b/>
        <sz val="11"/>
        <color theme="1"/>
        <rFont val="Arial"/>
        <family val="2"/>
        <charset val="238"/>
      </rPr>
      <t>1 kwi - 31 gru 2019r.</t>
    </r>
  </si>
  <si>
    <t>Wyliczony % spadku obrotów gospodarczych</t>
  </si>
  <si>
    <r>
      <t xml:space="preserve">Liczba zatrudnionych Pracowników na dzień </t>
    </r>
    <r>
      <rPr>
        <b/>
        <sz val="7"/>
        <color theme="1"/>
        <rFont val="Arial"/>
        <family val="2"/>
        <charset val="238"/>
      </rPr>
      <t>30 września 2020r.</t>
    </r>
  </si>
  <si>
    <t>W miesiącach kalendarzowych, za które, na dzień wnioskowania o subwencję, przedsiębiorca posiada informację o wysokości obrotów gospodarczych – należy wpisać ich wartość.</t>
  </si>
  <si>
    <t>W miesiącach kalendarzowych, za które, na  dzień wnioskowania o subwencję, przedsiębiorca nie posiada informacji o wysokości obrotów gospodarczych – należy  wpisać ich wartość szacunkową wedle najlepszej wiedzy.</t>
  </si>
  <si>
    <r>
      <t xml:space="preserve">Przedsiębiorca wskazuje wysokość </t>
    </r>
    <r>
      <rPr>
        <b/>
        <sz val="7"/>
        <color theme="1"/>
        <rFont val="Arial"/>
        <family val="2"/>
        <charset val="238"/>
      </rPr>
      <t xml:space="preserve">kosztów stałych </t>
    </r>
    <r>
      <rPr>
        <sz val="7"/>
        <color theme="1"/>
        <rFont val="Arial"/>
        <family val="2"/>
        <charset val="238"/>
      </rPr>
      <t>za następujące miesiące kalendarzowe:</t>
    </r>
  </si>
  <si>
    <r>
      <t>Przedsiębiorca wskazuje wysokość</t>
    </r>
    <r>
      <rPr>
        <b/>
        <sz val="7"/>
        <color theme="1"/>
        <rFont val="Arial"/>
        <family val="2"/>
        <charset val="238"/>
      </rPr>
      <t xml:space="preserve"> obrotów gospodarczych</t>
    </r>
    <r>
      <rPr>
        <sz val="7"/>
        <color theme="1"/>
        <rFont val="Arial"/>
        <family val="2"/>
        <charset val="238"/>
      </rPr>
      <t xml:space="preserve"> za następujące miesiące kalendarzowe:</t>
    </r>
  </si>
  <si>
    <t>W miesiącach kalendarzowych, za które, na dzień wnioskowania o subwencję, przedsiębiorca posiada informację o wysokości kosztów stałych – należy wpisać tę wartość.</t>
  </si>
  <si>
    <t>W miesiącach kalendarzowych , za które, na  dzień wnioskowania o subwencję, przedsiębiorca nie posiada informacji o wysokości kosztów stałych za dany miesiąc kalendarzowy  - należy wpisać ich wartość szacunkową wedle najlepszej wiedzy.</t>
  </si>
  <si>
    <t>Obroty</t>
  </si>
  <si>
    <t>Koszty stałe</t>
  </si>
  <si>
    <t>grudzień 2019</t>
  </si>
  <si>
    <t>listopad 2019</t>
  </si>
  <si>
    <t>listopad 2020</t>
  </si>
  <si>
    <t>grudzień 2020</t>
  </si>
  <si>
    <t>styczeń 2019</t>
  </si>
  <si>
    <t>luty 2019</t>
  </si>
  <si>
    <t>marzec 2019</t>
  </si>
  <si>
    <t>subwencja</t>
  </si>
  <si>
    <t>sumowanie okresów</t>
  </si>
  <si>
    <t>marzec 2021 *</t>
  </si>
  <si>
    <t>luty 2021 *</t>
  </si>
  <si>
    <t>styczeń 2021 *</t>
  </si>
  <si>
    <t>Wyliczona kwota subwencji</t>
  </si>
  <si>
    <t>*prognoza obrotów/kosztów stałych</t>
  </si>
  <si>
    <r>
      <t xml:space="preserve">1 kwartał: </t>
    </r>
    <r>
      <rPr>
        <b/>
        <sz val="11"/>
        <color theme="1"/>
        <rFont val="Arial"/>
        <family val="2"/>
        <charset val="238"/>
      </rPr>
      <t>1 paź - 31 gru 2020r.</t>
    </r>
    <r>
      <rPr>
        <sz val="11"/>
        <color theme="1"/>
        <rFont val="Arial"/>
        <family val="2"/>
        <charset val="238"/>
      </rPr>
      <t xml:space="preserve"> w porównaniu do </t>
    </r>
    <r>
      <rPr>
        <b/>
        <sz val="11"/>
        <color theme="1"/>
        <rFont val="Arial"/>
        <family val="2"/>
        <charset val="238"/>
      </rPr>
      <t xml:space="preserve">1 paź - 31 gru 2019r. </t>
    </r>
  </si>
  <si>
    <t>KALKULATOR SUBWENCJI - TARCZA FINANSOWA PFR 2.0</t>
  </si>
  <si>
    <t>Maksymalna kwota finansowania: 324000 zł</t>
  </si>
  <si>
    <t>Maksymalna kwota finansowania na pracownika: 36000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</si>
</sst>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0.0000%"/>
    <numFmt numFmtId="165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990033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990033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8"/>
      <color rgb="FFFFC000"/>
      <name val="Arial"/>
      <family val="2"/>
      <charset val="238"/>
    </font>
    <font>
      <sz val="11"/>
      <color rgb="FF990033"/>
      <name val="Arial"/>
      <family val="2"/>
      <charset val="238"/>
    </font>
    <font>
      <sz val="8"/>
      <color rgb="FF990033"/>
      <name val="Arial"/>
      <family val="2"/>
      <charset val="238"/>
    </font>
    <font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2" tint="-0.749992370372631"/>
      <name val="Arial"/>
      <family val="2"/>
      <charset val="238"/>
    </font>
    <font>
      <b/>
      <sz val="8"/>
      <color rgb="FF990033"/>
      <name val="Arial"/>
      <family val="2"/>
      <charset val="238"/>
    </font>
    <font>
      <b/>
      <sz val="18"/>
      <color rgb="FF99003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2" borderId="0" xfId="0" applyFill="1" applyProtection="1">
      <protection hidden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0" xfId="0" applyFont="1"/>
    <xf numFmtId="0" fontId="11" fillId="0" borderId="0" xfId="0" applyFont="1" applyAlignment="1">
      <alignment vertical="top" wrapText="1"/>
    </xf>
    <xf numFmtId="0" fontId="9" fillId="0" borderId="0" xfId="0" applyFont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4" borderId="0" xfId="0" applyFont="1" applyFill="1"/>
    <xf numFmtId="10" fontId="5" fillId="4" borderId="0" xfId="1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5" fillId="4" borderId="5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10" fontId="9" fillId="4" borderId="0" xfId="1" applyNumberFormat="1" applyFont="1" applyFill="1" applyBorder="1" applyAlignment="1" applyProtection="1">
      <alignment horizontal="center" vertical="center"/>
      <protection hidden="1"/>
    </xf>
    <xf numFmtId="0" fontId="0" fillId="5" borderId="9" xfId="0" applyFill="1" applyBorder="1"/>
    <xf numFmtId="0" fontId="0" fillId="2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2" fontId="0" fillId="2" borderId="9" xfId="1" applyNumberFormat="1" applyFont="1" applyFill="1" applyBorder="1"/>
    <xf numFmtId="0" fontId="0" fillId="3" borderId="9" xfId="0" applyFill="1" applyBorder="1"/>
    <xf numFmtId="0" fontId="0" fillId="0" borderId="9" xfId="0" applyBorder="1"/>
    <xf numFmtId="164" fontId="0" fillId="2" borderId="9" xfId="1" applyNumberFormat="1" applyFont="1" applyFill="1" applyBorder="1"/>
    <xf numFmtId="4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9" fontId="0" fillId="3" borderId="0" xfId="0" applyNumberFormat="1" applyFill="1"/>
    <xf numFmtId="0" fontId="5" fillId="0" borderId="0" xfId="0" applyFont="1" applyBorder="1"/>
    <xf numFmtId="0" fontId="13" fillId="0" borderId="0" xfId="0" applyFont="1" applyAlignment="1">
      <alignment vertical="center" wrapText="1"/>
    </xf>
    <xf numFmtId="0" fontId="4" fillId="0" borderId="11" xfId="0" applyFont="1" applyBorder="1"/>
    <xf numFmtId="0" fontId="7" fillId="0" borderId="11" xfId="0" applyFont="1" applyBorder="1"/>
    <xf numFmtId="0" fontId="13" fillId="0" borderId="0" xfId="0" applyFont="1" applyAlignment="1">
      <alignment horizontal="left" vertical="center" wrapText="1"/>
    </xf>
    <xf numFmtId="8" fontId="4" fillId="0" borderId="0" xfId="0" applyNumberFormat="1" applyFont="1" applyBorder="1" applyAlignment="1">
      <alignment horizontal="center" vertical="center"/>
    </xf>
    <xf numFmtId="13" fontId="5" fillId="0" borderId="0" xfId="0" applyNumberFormat="1" applyFont="1" applyAlignment="1"/>
    <xf numFmtId="13" fontId="5" fillId="0" borderId="13" xfId="0" applyNumberFormat="1" applyFont="1" applyBorder="1" applyAlignment="1">
      <alignment horizontal="left" vertical="center"/>
    </xf>
    <xf numFmtId="8" fontId="0" fillId="0" borderId="0" xfId="0" applyNumberFormat="1"/>
    <xf numFmtId="0" fontId="0" fillId="0" borderId="9" xfId="0" applyFont="1" applyBorder="1" applyAlignment="1"/>
    <xf numFmtId="165" fontId="0" fillId="0" borderId="9" xfId="0" applyNumberFormat="1" applyFont="1" applyBorder="1" applyAlignment="1"/>
    <xf numFmtId="13" fontId="7" fillId="0" borderId="0" xfId="0" applyNumberFormat="1" applyFont="1" applyAlignment="1"/>
    <xf numFmtId="0" fontId="2" fillId="0" borderId="0" xfId="0" applyFont="1"/>
    <xf numFmtId="8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6" borderId="0" xfId="0" applyFont="1" applyFill="1"/>
    <xf numFmtId="0" fontId="4" fillId="6" borderId="0" xfId="0" applyFont="1" applyFill="1"/>
    <xf numFmtId="0" fontId="17" fillId="7" borderId="0" xfId="0" applyFont="1" applyFill="1"/>
    <xf numFmtId="0" fontId="5" fillId="0" borderId="0" xfId="0" applyFont="1" applyFill="1"/>
    <xf numFmtId="0" fontId="17" fillId="2" borderId="0" xfId="0" applyFont="1" applyFill="1"/>
    <xf numFmtId="0" fontId="20" fillId="0" borderId="0" xfId="0" applyFont="1"/>
    <xf numFmtId="49" fontId="22" fillId="0" borderId="0" xfId="0" applyNumberFormat="1" applyFont="1" applyFill="1" applyBorder="1" applyAlignment="1">
      <alignment horizontal="center"/>
    </xf>
    <xf numFmtId="7" fontId="4" fillId="0" borderId="0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/>
    </xf>
    <xf numFmtId="7" fontId="19" fillId="2" borderId="0" xfId="0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5" fillId="6" borderId="0" xfId="0" applyFont="1" applyFill="1" applyBorder="1"/>
    <xf numFmtId="0" fontId="5" fillId="4" borderId="0" xfId="0" applyFont="1" applyFill="1" applyBorder="1"/>
    <xf numFmtId="0" fontId="5" fillId="0" borderId="0" xfId="0" applyFont="1" applyFill="1" applyBorder="1"/>
    <xf numFmtId="0" fontId="4" fillId="0" borderId="0" xfId="0" applyFont="1" applyBorder="1" applyAlignment="1" applyProtection="1">
      <alignment vertical="center"/>
      <protection locked="0" hidden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8" fillId="0" borderId="2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4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wrapText="1"/>
      <protection hidden="1"/>
    </xf>
    <xf numFmtId="0" fontId="4" fillId="0" borderId="6" xfId="0" applyFont="1" applyBorder="1" applyAlignment="1" applyProtection="1">
      <alignment horizontal="left" vertical="center"/>
      <protection locked="0" hidden="1"/>
    </xf>
    <xf numFmtId="0" fontId="4" fillId="0" borderId="7" xfId="0" applyFont="1" applyBorder="1" applyAlignment="1" applyProtection="1">
      <alignment horizontal="left" vertical="center"/>
      <protection locked="0" hidden="1"/>
    </xf>
    <xf numFmtId="0" fontId="4" fillId="0" borderId="8" xfId="0" applyFont="1" applyBorder="1" applyAlignment="1" applyProtection="1">
      <alignment horizontal="left" vertical="center"/>
      <protection locked="0" hidden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8" fontId="4" fillId="0" borderId="1" xfId="0" applyNumberFormat="1" applyFont="1" applyBorder="1" applyAlignment="1" applyProtection="1">
      <alignment horizontal="center" vertical="center"/>
      <protection locked="0"/>
    </xf>
    <xf numFmtId="8" fontId="4" fillId="0" borderId="2" xfId="0" applyNumberFormat="1" applyFont="1" applyBorder="1" applyAlignment="1" applyProtection="1">
      <alignment horizontal="center" vertical="center"/>
      <protection locked="0"/>
    </xf>
    <xf numFmtId="8" fontId="4" fillId="0" borderId="3" xfId="0" applyNumberFormat="1" applyFont="1" applyBorder="1" applyAlignment="1" applyProtection="1">
      <alignment horizontal="center" vertical="center"/>
      <protection locked="0"/>
    </xf>
    <xf numFmtId="8" fontId="4" fillId="0" borderId="10" xfId="0" applyNumberFormat="1" applyFont="1" applyBorder="1" applyAlignment="1" applyProtection="1">
      <alignment horizontal="center" vertical="center"/>
      <protection locked="0"/>
    </xf>
    <xf numFmtId="8" fontId="4" fillId="0" borderId="11" xfId="0" applyNumberFormat="1" applyFont="1" applyBorder="1" applyAlignment="1" applyProtection="1">
      <alignment horizontal="center" vertical="center"/>
      <protection locked="0"/>
    </xf>
    <xf numFmtId="8" fontId="4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3" xfId="0" applyNumberFormat="1" applyFont="1" applyBorder="1" applyAlignment="1" applyProtection="1">
      <alignment horizontal="center" vertical="center"/>
      <protection hidden="1"/>
    </xf>
    <xf numFmtId="0" fontId="4" fillId="0" borderId="10" xfId="0" applyNumberFormat="1" applyFont="1" applyBorder="1" applyAlignment="1" applyProtection="1">
      <alignment horizontal="center" vertical="center"/>
      <protection hidden="1"/>
    </xf>
    <xf numFmtId="0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2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4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15" xfId="0" applyFont="1" applyBorder="1" applyAlignment="1" applyProtection="1">
      <alignment horizontal="left" vertical="center"/>
      <protection locked="0" hidden="1"/>
    </xf>
    <xf numFmtId="0" fontId="4" fillId="0" borderId="14" xfId="0" applyFont="1" applyBorder="1" applyAlignment="1" applyProtection="1">
      <alignment horizontal="left" vertical="center"/>
      <protection locked="0" hidden="1"/>
    </xf>
    <xf numFmtId="0" fontId="4" fillId="0" borderId="16" xfId="0" applyFont="1" applyBorder="1" applyAlignment="1" applyProtection="1">
      <alignment horizontal="left" vertical="center"/>
      <protection locked="0" hidden="1"/>
    </xf>
    <xf numFmtId="49" fontId="22" fillId="0" borderId="11" xfId="0" applyNumberFormat="1" applyFont="1" applyFill="1" applyBorder="1" applyAlignment="1">
      <alignment horizontal="center"/>
    </xf>
    <xf numFmtId="7" fontId="4" fillId="0" borderId="1" xfId="0" applyNumberFormat="1" applyFont="1" applyFill="1" applyBorder="1" applyAlignment="1" applyProtection="1">
      <alignment horizontal="center" vertical="center"/>
      <protection locked="0"/>
    </xf>
    <xf numFmtId="7" fontId="4" fillId="0" borderId="2" xfId="0" applyNumberFormat="1" applyFont="1" applyFill="1" applyBorder="1" applyAlignment="1" applyProtection="1">
      <alignment horizontal="center" vertical="center"/>
      <protection locked="0"/>
    </xf>
    <xf numFmtId="7" fontId="4" fillId="0" borderId="3" xfId="0" applyNumberFormat="1" applyFont="1" applyFill="1" applyBorder="1" applyAlignment="1" applyProtection="1">
      <alignment horizontal="center" vertical="center"/>
      <protection locked="0"/>
    </xf>
    <xf numFmtId="7" fontId="4" fillId="0" borderId="10" xfId="0" applyNumberFormat="1" applyFont="1" applyFill="1" applyBorder="1" applyAlignment="1" applyProtection="1">
      <alignment horizontal="center" vertical="center"/>
      <protection locked="0"/>
    </xf>
    <xf numFmtId="7" fontId="4" fillId="0" borderId="11" xfId="0" applyNumberFormat="1" applyFont="1" applyFill="1" applyBorder="1" applyAlignment="1" applyProtection="1">
      <alignment horizontal="center" vertical="center"/>
      <protection locked="0"/>
    </xf>
    <xf numFmtId="7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21" fillId="6" borderId="11" xfId="0" applyNumberFormat="1" applyFont="1" applyFill="1" applyBorder="1" applyAlignment="1">
      <alignment horizontal="center"/>
    </xf>
    <xf numFmtId="7" fontId="16" fillId="6" borderId="1" xfId="0" applyNumberFormat="1" applyFont="1" applyFill="1" applyBorder="1" applyAlignment="1" applyProtection="1">
      <alignment horizontal="center" vertical="center"/>
      <protection locked="0"/>
    </xf>
    <xf numFmtId="7" fontId="16" fillId="6" borderId="2" xfId="0" applyNumberFormat="1" applyFont="1" applyFill="1" applyBorder="1" applyAlignment="1" applyProtection="1">
      <alignment horizontal="center" vertical="center"/>
      <protection locked="0"/>
    </xf>
    <xf numFmtId="7" fontId="16" fillId="6" borderId="3" xfId="0" applyNumberFormat="1" applyFont="1" applyFill="1" applyBorder="1" applyAlignment="1" applyProtection="1">
      <alignment horizontal="center" vertical="center"/>
      <protection locked="0"/>
    </xf>
    <xf numFmtId="7" fontId="16" fillId="6" borderId="10" xfId="0" applyNumberFormat="1" applyFont="1" applyFill="1" applyBorder="1" applyAlignment="1" applyProtection="1">
      <alignment horizontal="center" vertical="center"/>
      <protection locked="0"/>
    </xf>
    <xf numFmtId="7" fontId="16" fillId="6" borderId="11" xfId="0" applyNumberFormat="1" applyFont="1" applyFill="1" applyBorder="1" applyAlignment="1" applyProtection="1">
      <alignment horizontal="center" vertical="center"/>
      <protection locked="0"/>
    </xf>
    <xf numFmtId="7" fontId="16" fillId="6" borderId="12" xfId="0" applyNumberFormat="1" applyFont="1" applyFill="1" applyBorder="1" applyAlignment="1" applyProtection="1">
      <alignment horizontal="center" vertical="center"/>
      <protection locked="0"/>
    </xf>
    <xf numFmtId="49" fontId="23" fillId="7" borderId="11" xfId="0" applyNumberFormat="1" applyFont="1" applyFill="1" applyBorder="1" applyAlignment="1">
      <alignment horizontal="center"/>
    </xf>
    <xf numFmtId="49" fontId="18" fillId="7" borderId="11" xfId="0" applyNumberFormat="1" applyFont="1" applyFill="1" applyBorder="1" applyAlignment="1">
      <alignment horizontal="center"/>
    </xf>
    <xf numFmtId="7" fontId="19" fillId="7" borderId="1" xfId="0" applyNumberFormat="1" applyFont="1" applyFill="1" applyBorder="1" applyAlignment="1" applyProtection="1">
      <alignment horizontal="center" vertical="center"/>
      <protection locked="0"/>
    </xf>
    <xf numFmtId="7" fontId="19" fillId="7" borderId="2" xfId="0" applyNumberFormat="1" applyFont="1" applyFill="1" applyBorder="1" applyAlignment="1" applyProtection="1">
      <alignment horizontal="center" vertical="center"/>
      <protection locked="0"/>
    </xf>
    <xf numFmtId="7" fontId="19" fillId="7" borderId="3" xfId="0" applyNumberFormat="1" applyFont="1" applyFill="1" applyBorder="1" applyAlignment="1" applyProtection="1">
      <alignment horizontal="center" vertical="center"/>
      <protection locked="0"/>
    </xf>
    <xf numFmtId="7" fontId="19" fillId="7" borderId="10" xfId="0" applyNumberFormat="1" applyFont="1" applyFill="1" applyBorder="1" applyAlignment="1" applyProtection="1">
      <alignment horizontal="center" vertical="center"/>
      <protection locked="0"/>
    </xf>
    <xf numFmtId="7" fontId="19" fillId="7" borderId="11" xfId="0" applyNumberFormat="1" applyFont="1" applyFill="1" applyBorder="1" applyAlignment="1" applyProtection="1">
      <alignment horizontal="center" vertical="center"/>
      <protection locked="0"/>
    </xf>
    <xf numFmtId="7" fontId="19" fillId="7" borderId="12" xfId="0" applyNumberFormat="1" applyFont="1" applyFill="1" applyBorder="1" applyAlignment="1" applyProtection="1">
      <alignment horizontal="center" vertical="center"/>
      <protection locked="0"/>
    </xf>
    <xf numFmtId="49" fontId="23" fillId="2" borderId="11" xfId="0" applyNumberFormat="1" applyFont="1" applyFill="1" applyBorder="1" applyAlignment="1">
      <alignment horizontal="center"/>
    </xf>
    <xf numFmtId="49" fontId="18" fillId="2" borderId="11" xfId="0" applyNumberFormat="1" applyFont="1" applyFill="1" applyBorder="1" applyAlignment="1">
      <alignment horizontal="center"/>
    </xf>
    <xf numFmtId="7" fontId="19" fillId="2" borderId="1" xfId="0" applyNumberFormat="1" applyFont="1" applyFill="1" applyBorder="1" applyAlignment="1" applyProtection="1">
      <alignment horizontal="center" vertical="center"/>
      <protection locked="0"/>
    </xf>
    <xf numFmtId="7" fontId="19" fillId="2" borderId="2" xfId="0" applyNumberFormat="1" applyFont="1" applyFill="1" applyBorder="1" applyAlignment="1" applyProtection="1">
      <alignment horizontal="center" vertical="center"/>
      <protection locked="0"/>
    </xf>
    <xf numFmtId="7" fontId="19" fillId="2" borderId="3" xfId="0" applyNumberFormat="1" applyFont="1" applyFill="1" applyBorder="1" applyAlignment="1" applyProtection="1">
      <alignment horizontal="center" vertical="center"/>
      <protection locked="0"/>
    </xf>
    <xf numFmtId="7" fontId="19" fillId="2" borderId="10" xfId="0" applyNumberFormat="1" applyFont="1" applyFill="1" applyBorder="1" applyAlignment="1" applyProtection="1">
      <alignment horizontal="center" vertical="center"/>
      <protection locked="0"/>
    </xf>
    <xf numFmtId="7" fontId="19" fillId="2" borderId="11" xfId="0" applyNumberFormat="1" applyFont="1" applyFill="1" applyBorder="1" applyAlignment="1" applyProtection="1">
      <alignment horizontal="center" vertical="center"/>
      <protection locked="0"/>
    </xf>
    <xf numFmtId="7" fontId="19" fillId="2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90033"/>
      <color rgb="FFC90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SP od 10 do 249 pracownik&#243;w'!A1"/><Relationship Id="rId2" Type="http://schemas.openxmlformats.org/officeDocument/2006/relationships/hyperlink" Target="#'Mikrofirma do 9 pracownik&#243;w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589407</xdr:colOff>
      <xdr:row>3</xdr:row>
      <xdr:rowOff>77724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C32034B-F8F7-44DB-8576-B6E55121F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141857" cy="592074"/>
        </a:xfrm>
        <a:prstGeom prst="rect">
          <a:avLst/>
        </a:prstGeom>
      </xdr:spPr>
    </xdr:pic>
    <xdr:clientData/>
  </xdr:twoCellAnchor>
  <xdr:twoCellAnchor>
    <xdr:from>
      <xdr:col>0</xdr:col>
      <xdr:colOff>409575</xdr:colOff>
      <xdr:row>5</xdr:row>
      <xdr:rowOff>185734</xdr:rowOff>
    </xdr:from>
    <xdr:to>
      <xdr:col>6</xdr:col>
      <xdr:colOff>351975</xdr:colOff>
      <xdr:row>24</xdr:row>
      <xdr:rowOff>166234</xdr:rowOff>
    </xdr:to>
    <xdr:grpSp>
      <xdr:nvGrpSpPr>
        <xdr:cNvPr id="8" name="Grupa 7">
          <a:extLst>
            <a:ext uri="{FF2B5EF4-FFF2-40B4-BE49-F238E27FC236}">
              <a16:creationId xmlns:a16="http://schemas.microsoft.com/office/drawing/2014/main" id="{C7030948-4A2B-49EC-82EF-D202ADE42F7C}"/>
            </a:ext>
          </a:extLst>
        </xdr:cNvPr>
        <xdr:cNvGrpSpPr/>
      </xdr:nvGrpSpPr>
      <xdr:grpSpPr>
        <a:xfrm>
          <a:off x="409575" y="1106484"/>
          <a:ext cx="3790500" cy="3479350"/>
          <a:chOff x="409575" y="1138234"/>
          <a:chExt cx="3600000" cy="3600000"/>
        </a:xfrm>
      </xdr:grpSpPr>
      <xdr:sp macro="" textlink="">
        <xdr:nvSpPr>
          <xdr:cNvPr id="3" name="Prostokąt: zaokrąglone rogi 2">
            <a:hlinkClick xmlns:r="http://schemas.openxmlformats.org/officeDocument/2006/relationships" r:id="rId2" tooltip="Mikrofirma"/>
            <a:extLst>
              <a:ext uri="{FF2B5EF4-FFF2-40B4-BE49-F238E27FC236}">
                <a16:creationId xmlns:a16="http://schemas.microsoft.com/office/drawing/2014/main" id="{8D787A75-FC33-4AEF-A77C-BAE3CB278190}"/>
              </a:ext>
            </a:extLst>
          </xdr:cNvPr>
          <xdr:cNvSpPr/>
        </xdr:nvSpPr>
        <xdr:spPr>
          <a:xfrm>
            <a:off x="409575" y="1138234"/>
            <a:ext cx="3600000" cy="3600000"/>
          </a:xfrm>
          <a:prstGeom prst="roundRect">
            <a:avLst/>
          </a:prstGeom>
          <a:solidFill>
            <a:srgbClr val="FFCC00"/>
          </a:solidFill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2000" b="1">
                <a:solidFill>
                  <a:schemeClr val="lt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MIKROFIRMA</a:t>
            </a:r>
            <a:br>
              <a:rPr lang="pl-PL" sz="2000" b="1">
                <a:solidFill>
                  <a:schemeClr val="lt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endParaRPr lang="pl-PL" sz="2000" b="1">
              <a:solidFill>
                <a:schemeClr val="l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Zatrudnienie od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do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9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pracowników</a:t>
            </a:r>
          </a:p>
          <a:p>
            <a:pPr algn="ctr"/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na </a:t>
            </a:r>
            <a:r>
              <a:rPr lang="pl-PL" sz="900" b="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dzień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31 grudnia 2019 r.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, - a w przypadku braku jakiegokolwiek pracownika na tę datę - na dzień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31 lipca 2020 r.</a:t>
            </a:r>
          </a:p>
          <a:p>
            <a:endParaRPr lang="pl-PL" sz="900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Obrót netto za 2019 rok 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mniejszy bądź równy kwocie</a:t>
            </a:r>
          </a:p>
          <a:p>
            <a:pPr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2 mln euro</a:t>
            </a:r>
          </a:p>
          <a:p>
            <a:pPr algn="ctr"/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LUB</a:t>
            </a:r>
          </a:p>
          <a:p>
            <a:pPr algn="ctr"/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Suma bilansowa za 2019 rok</a:t>
            </a:r>
            <a:r>
              <a:rPr lang="pl-PL" sz="900" b="1" baseline="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mniejsza bądź równa kwocie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2 mln euro</a:t>
            </a:r>
          </a:p>
          <a:p>
            <a:pPr marL="0" marR="0" lvl="0" indent="0" algn="just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l-PL" sz="900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Prostokąt: zaokrąglone rogi 4">
            <a:extLst>
              <a:ext uri="{FF2B5EF4-FFF2-40B4-BE49-F238E27FC236}">
                <a16:creationId xmlns:a16="http://schemas.microsoft.com/office/drawing/2014/main" id="{412C3132-2025-42EF-8764-AB153EFB0262}"/>
              </a:ext>
            </a:extLst>
          </xdr:cNvPr>
          <xdr:cNvSpPr/>
        </xdr:nvSpPr>
        <xdr:spPr>
          <a:xfrm>
            <a:off x="1885950" y="2807494"/>
            <a:ext cx="552450" cy="2000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900" b="1">
                <a:solidFill>
                  <a:srgbClr val="FFC000"/>
                </a:solidFill>
              </a:rPr>
              <a:t>ORAZ</a:t>
            </a:r>
          </a:p>
        </xdr:txBody>
      </xdr:sp>
    </xdr:grpSp>
    <xdr:clientData/>
  </xdr:twoCellAnchor>
  <xdr:twoCellAnchor>
    <xdr:from>
      <xdr:col>7</xdr:col>
      <xdr:colOff>304799</xdr:colOff>
      <xdr:row>5</xdr:row>
      <xdr:rowOff>176213</xdr:rowOff>
    </xdr:from>
    <xdr:to>
      <xdr:col>13</xdr:col>
      <xdr:colOff>247199</xdr:colOff>
      <xdr:row>24</xdr:row>
      <xdr:rowOff>156713</xdr:rowOff>
    </xdr:to>
    <xdr:grpSp>
      <xdr:nvGrpSpPr>
        <xdr:cNvPr id="7" name="Grupa 6">
          <a:extLst>
            <a:ext uri="{FF2B5EF4-FFF2-40B4-BE49-F238E27FC236}">
              <a16:creationId xmlns:a16="http://schemas.microsoft.com/office/drawing/2014/main" id="{DA77EC9A-B543-4C27-AE6C-DE615BC52E78}"/>
            </a:ext>
          </a:extLst>
        </xdr:cNvPr>
        <xdr:cNvGrpSpPr/>
      </xdr:nvGrpSpPr>
      <xdr:grpSpPr>
        <a:xfrm>
          <a:off x="4794249" y="1096963"/>
          <a:ext cx="3790500" cy="3479350"/>
          <a:chOff x="4571999" y="1128713"/>
          <a:chExt cx="3600000" cy="3600000"/>
        </a:xfrm>
      </xdr:grpSpPr>
      <xdr:sp macro="" textlink="">
        <xdr:nvSpPr>
          <xdr:cNvPr id="4" name="Prostokąt: zaokrąglone rogi 3">
            <a:hlinkClick xmlns:r="http://schemas.openxmlformats.org/officeDocument/2006/relationships" r:id="rId3" tooltip="Mała i Średnia Firma"/>
            <a:extLst>
              <a:ext uri="{FF2B5EF4-FFF2-40B4-BE49-F238E27FC236}">
                <a16:creationId xmlns:a16="http://schemas.microsoft.com/office/drawing/2014/main" id="{C7DB9BC6-2FCE-4D99-BF52-86B2EF626A0B}"/>
              </a:ext>
            </a:extLst>
          </xdr:cNvPr>
          <xdr:cNvSpPr/>
        </xdr:nvSpPr>
        <xdr:spPr>
          <a:xfrm>
            <a:off x="4571999" y="1128713"/>
            <a:ext cx="3600000" cy="3600000"/>
          </a:xfrm>
          <a:prstGeom prst="roundRect">
            <a:avLst/>
          </a:prstGeom>
          <a:solidFill>
            <a:srgbClr val="FFCC00"/>
          </a:solidFill>
          <a:ln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pl-PL" sz="2000" b="1" cap="none" spc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MAŁA I ŚREDNIA FIRMA</a:t>
            </a:r>
          </a:p>
          <a:p>
            <a:pPr marL="0" indent="0" algn="ctr"/>
            <a:endParaRPr lang="pl-PL" sz="10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Zatrudnienie od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1 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do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249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pracowników</a:t>
            </a:r>
          </a:p>
          <a:p>
            <a:pPr algn="ctr"/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na dzień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31 grudnia 2019 r.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, -a w przypadku braku jakiegokolwiek pracownika na tę datę - na dzień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31 lipca 2020 r. </a:t>
            </a:r>
            <a:r>
              <a:rPr lang="pl-PL" sz="90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(nie będąca mikrofirmą).</a:t>
            </a:r>
          </a:p>
          <a:p>
            <a:pPr algn="ctr"/>
            <a:endParaRPr lang="pl-PL" sz="900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algn="ctr"/>
            <a:endParaRPr lang="pl-PL" sz="900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marL="0" indent="0" algn="ctr"/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Obrót netto za 2019 rok </a:t>
            </a:r>
            <a:r>
              <a:rPr lang="pl-PL" sz="900" b="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mniejszy bądź równy kwocie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  <a:p>
            <a:pPr marL="0" indent="0"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50 mln euro</a:t>
            </a:r>
          </a:p>
          <a:p>
            <a:pPr marL="0" indent="0" algn="ctr"/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LUB</a:t>
            </a:r>
          </a:p>
          <a:p>
            <a:pPr marL="0" indent="0" algn="ctr"/>
            <a:endParaRPr lang="pl-PL" sz="900" b="1">
              <a:solidFill>
                <a:srgbClr val="990033"/>
              </a:solidFill>
              <a:effectLst/>
              <a:latin typeface="+mn-lt"/>
              <a:ea typeface="+mn-ea"/>
              <a:cs typeface="+mn-cs"/>
            </a:endParaRPr>
          </a:p>
          <a:p>
            <a:pPr marL="0" indent="0" algn="ctr"/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Suma bilansowa za 2019 rok </a:t>
            </a:r>
            <a:r>
              <a:rPr lang="pl-PL" sz="900" b="0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mniejsza bądź równa kwocie </a:t>
            </a:r>
            <a:r>
              <a:rPr lang="pl-PL" sz="900" b="1">
                <a:solidFill>
                  <a:srgbClr val="990033"/>
                </a:solidFill>
                <a:effectLst/>
                <a:latin typeface="+mn-lt"/>
                <a:ea typeface="+mn-ea"/>
                <a:cs typeface="+mn-cs"/>
              </a:rPr>
              <a:t>43 mln euro</a:t>
            </a:r>
          </a:p>
        </xdr:txBody>
      </xdr:sp>
      <xdr:sp macro="" textlink="">
        <xdr:nvSpPr>
          <xdr:cNvPr id="6" name="Prostokąt: zaokrąglone rogi 5">
            <a:extLst>
              <a:ext uri="{FF2B5EF4-FFF2-40B4-BE49-F238E27FC236}">
                <a16:creationId xmlns:a16="http://schemas.microsoft.com/office/drawing/2014/main" id="{F8F0F1D7-926A-4847-9C49-DFE12AE3BF07}"/>
              </a:ext>
            </a:extLst>
          </xdr:cNvPr>
          <xdr:cNvSpPr/>
        </xdr:nvSpPr>
        <xdr:spPr>
          <a:xfrm>
            <a:off x="6067425" y="2807494"/>
            <a:ext cx="552450" cy="200025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900" b="1">
                <a:solidFill>
                  <a:srgbClr val="FFC000"/>
                </a:solidFill>
              </a:rPr>
              <a:t>ORAZ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8</xdr:row>
      <xdr:rowOff>19095</xdr:rowOff>
    </xdr:from>
    <xdr:ext cx="381000" cy="285750"/>
    <xdr:pic>
      <xdr:nvPicPr>
        <xdr:cNvPr id="5" name="Obraz 4">
          <a:extLst>
            <a:ext uri="{FF2B5EF4-FFF2-40B4-BE49-F238E27FC236}">
              <a16:creationId xmlns:a16="http://schemas.microsoft.com/office/drawing/2014/main" id="{78988B8B-A58A-4036-A26E-6A7DD89E1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638595"/>
          <a:ext cx="381000" cy="285750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22</xdr:row>
      <xdr:rowOff>38100</xdr:rowOff>
    </xdr:from>
    <xdr:ext cx="381000" cy="285750"/>
    <xdr:pic>
      <xdr:nvPicPr>
        <xdr:cNvPr id="4" name="Obraz 3">
          <a:extLst>
            <a:ext uri="{FF2B5EF4-FFF2-40B4-BE49-F238E27FC236}">
              <a16:creationId xmlns:a16="http://schemas.microsoft.com/office/drawing/2014/main" id="{62679D07-11C1-4C63-AA9E-A65FFE3CA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229100"/>
          <a:ext cx="381000" cy="285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4725-43FF-47C7-AAEA-647B7FD3BCE7}">
  <sheetPr>
    <tabColor rgb="FF990033"/>
  </sheetPr>
  <dimension ref="A1:O39"/>
  <sheetViews>
    <sheetView showGridLines="0" showRowColHeaders="0" tabSelected="1" workbookViewId="0"/>
  </sheetViews>
  <sheetFormatPr defaultColWidth="0" defaultRowHeight="14.5" zeroHeight="1" x14ac:dyDescent="0.35"/>
  <cols>
    <col min="1" max="13" width="9.1796875" customWidth="1"/>
    <col min="14" max="14" width="10.1796875" customWidth="1"/>
    <col min="15" max="16384" width="9.1796875" hidden="1"/>
  </cols>
  <sheetData>
    <row r="1" spans="1:1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/>
      <c r="B2" s="1"/>
      <c r="C2" s="83" t="s">
        <v>67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"/>
    </row>
    <row r="3" spans="1:15" x14ac:dyDescent="0.35">
      <c r="A3" s="1"/>
      <c r="B3" s="1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"/>
    </row>
    <row r="4" spans="1:1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1"/>
      <c r="O21" s="1"/>
    </row>
    <row r="22" spans="1:15" x14ac:dyDescent="0.35">
      <c r="A22" s="1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1"/>
      <c r="O22" s="1"/>
    </row>
    <row r="23" spans="1:1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5">
      <c r="A27" s="1"/>
      <c r="B27" s="85" t="s">
        <v>0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1"/>
      <c r="O27" s="1"/>
    </row>
    <row r="28" spans="1:15" x14ac:dyDescent="0.35">
      <c r="A28" s="1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idden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idden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idden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sheetProtection algorithmName="SHA-512" hashValue="L/WwBEs+6/u9+7ygL0TdxrxIzOcg1n2L3ovamTElBrPCbHErPyLYYUK1G/1y+3KRRG+FM+SO77BHTsGcRBgR0A==" saltValue="9RReTr+28KrmFoa4IYsjUg==" spinCount="100000" sheet="1" objects="1" scenarios="1"/>
  <mergeCells count="3">
    <mergeCell ref="C2:N3"/>
    <mergeCell ref="B21:M22"/>
    <mergeCell ref="B27:M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89AE-46F9-43BD-A913-2A6724679B90}">
  <sheetPr>
    <tabColor rgb="FFFFFF00"/>
  </sheetPr>
  <dimension ref="A1:AZ39"/>
  <sheetViews>
    <sheetView showGridLines="0" showRowColHeaders="0" workbookViewId="0"/>
  </sheetViews>
  <sheetFormatPr defaultColWidth="0" defaultRowHeight="14.5" zeroHeight="1" x14ac:dyDescent="0.35"/>
  <cols>
    <col min="1" max="8" width="3" customWidth="1"/>
    <col min="9" max="9" width="5" customWidth="1"/>
    <col min="10" max="15" width="3" customWidth="1"/>
    <col min="16" max="16" width="4.81640625" customWidth="1"/>
    <col min="17" max="37" width="3" customWidth="1"/>
    <col min="38" max="52" width="3" hidden="1" customWidth="1"/>
  </cols>
  <sheetData>
    <row r="1" spans="1:36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35">
      <c r="A2" s="2"/>
      <c r="B2" s="3" t="s">
        <v>1</v>
      </c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35">
      <c r="A3" s="2"/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35">
      <c r="A4" s="2"/>
      <c r="B4" s="2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  <c r="AJ4" s="2"/>
    </row>
    <row r="5" spans="1:36" x14ac:dyDescent="0.35">
      <c r="A5" s="2"/>
      <c r="B5" s="2"/>
      <c r="C5" s="8"/>
      <c r="D5" s="4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4"/>
      <c r="AA5" s="2"/>
      <c r="AB5" s="2"/>
      <c r="AC5" s="2"/>
      <c r="AD5" s="2"/>
      <c r="AE5" s="2"/>
      <c r="AF5" s="2"/>
      <c r="AG5" s="2"/>
      <c r="AH5" s="2"/>
      <c r="AI5" s="9"/>
      <c r="AJ5" s="2"/>
    </row>
    <row r="6" spans="1:36" x14ac:dyDescent="0.35">
      <c r="A6" s="2"/>
      <c r="B6" s="2"/>
      <c r="C6" s="8"/>
      <c r="D6" s="13" t="s">
        <v>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4"/>
      <c r="AA6" s="2"/>
      <c r="AB6" s="2"/>
      <c r="AC6" s="2"/>
      <c r="AD6" s="2"/>
      <c r="AE6" s="2"/>
      <c r="AF6" s="2"/>
      <c r="AG6" s="2"/>
      <c r="AH6" s="2"/>
      <c r="AI6" s="9"/>
      <c r="AJ6" s="2"/>
    </row>
    <row r="7" spans="1:36" x14ac:dyDescent="0.35">
      <c r="A7" s="2"/>
      <c r="B7" s="2"/>
      <c r="C7" s="8"/>
      <c r="D7" s="2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  <c r="X7" s="2"/>
      <c r="Y7" s="2"/>
      <c r="Z7" s="10"/>
      <c r="AA7" s="2"/>
      <c r="AB7" s="2"/>
      <c r="AC7" s="2"/>
      <c r="AD7" s="2"/>
      <c r="AE7" s="2"/>
      <c r="AF7" s="2"/>
      <c r="AG7" s="2"/>
      <c r="AH7" s="2"/>
      <c r="AI7" s="9"/>
      <c r="AJ7" s="2"/>
    </row>
    <row r="8" spans="1:36" x14ac:dyDescent="0.35">
      <c r="A8" s="2"/>
      <c r="B8" s="2"/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1"/>
      <c r="AA8" s="2"/>
      <c r="AB8" s="2"/>
      <c r="AC8" s="2"/>
      <c r="AD8" s="2"/>
      <c r="AE8" s="2"/>
      <c r="AF8" s="2"/>
      <c r="AG8" s="2"/>
      <c r="AH8" s="2"/>
      <c r="AI8" s="9"/>
      <c r="AJ8" s="2"/>
    </row>
    <row r="9" spans="1:36" ht="15" customHeight="1" x14ac:dyDescent="0.35">
      <c r="A9" s="2"/>
      <c r="B9" s="2"/>
      <c r="C9" s="8"/>
      <c r="D9" s="14"/>
      <c r="E9" s="89" t="s">
        <v>5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9"/>
      <c r="AJ9" s="2"/>
    </row>
    <row r="10" spans="1:36" x14ac:dyDescent="0.35">
      <c r="A10" s="2"/>
      <c r="B10" s="2"/>
      <c r="C10" s="8"/>
      <c r="D10" s="14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2"/>
      <c r="S10" s="2"/>
      <c r="T10" s="2"/>
      <c r="U10" s="2"/>
      <c r="V10" s="2"/>
      <c r="W10" s="2"/>
      <c r="X10" s="2"/>
      <c r="Y10" s="2"/>
      <c r="Z10" s="10"/>
      <c r="AA10" s="2"/>
      <c r="AB10" s="2"/>
      <c r="AC10" s="2"/>
      <c r="AD10" s="2"/>
      <c r="AE10" s="2"/>
      <c r="AF10" s="2"/>
      <c r="AG10" s="2"/>
      <c r="AH10" s="2"/>
      <c r="AI10" s="9"/>
      <c r="AJ10" s="2"/>
    </row>
    <row r="11" spans="1:36" x14ac:dyDescent="0.35">
      <c r="A11" s="2"/>
      <c r="B11" s="2"/>
      <c r="C11" s="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9"/>
      <c r="AJ11" s="2"/>
    </row>
    <row r="12" spans="1:36" x14ac:dyDescent="0.35">
      <c r="A12" s="2"/>
      <c r="B12" s="2"/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0"/>
      <c r="AA12" s="2"/>
      <c r="AB12" s="2"/>
      <c r="AC12" s="2"/>
      <c r="AD12" s="2"/>
      <c r="AE12" s="2"/>
      <c r="AF12" s="2"/>
      <c r="AG12" s="2"/>
      <c r="AH12" s="2"/>
      <c r="AI12" s="9"/>
      <c r="AJ12" s="2"/>
    </row>
    <row r="13" spans="1:36" x14ac:dyDescent="0.35">
      <c r="A13" s="2"/>
      <c r="B13" s="2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1"/>
      <c r="AA13" s="2"/>
      <c r="AB13" s="2"/>
      <c r="AC13" s="2"/>
      <c r="AD13" s="2"/>
      <c r="AE13" s="2"/>
      <c r="AF13" s="2"/>
      <c r="AG13" s="2"/>
      <c r="AH13" s="2"/>
      <c r="AI13" s="9"/>
      <c r="AJ13" s="2"/>
    </row>
    <row r="14" spans="1:36" ht="15" customHeight="1" x14ac:dyDescent="0.35">
      <c r="A14" s="2"/>
      <c r="B14" s="2"/>
      <c r="C14" s="8"/>
      <c r="D14" s="2"/>
      <c r="E14" s="91" t="str">
        <f>IF(LEFT(E7,1)="3","Wysokość obrotów gospodarczych w okresie: 1 kwi - 31 gru 2019r.",IF(LEFT(E7,1)="1","Wysokość obrotów gospodarczych w okresie: 1 paź - 31 gru 2019r.",""))</f>
        <v/>
      </c>
      <c r="F14" s="91"/>
      <c r="G14" s="91"/>
      <c r="H14" s="91"/>
      <c r="I14" s="91"/>
      <c r="J14" s="2"/>
      <c r="K14" s="2"/>
      <c r="L14" s="91" t="str">
        <f>IF(LEFT(E7,1)="3","Wysokość obrotów gospodarczych w okresie: 1 kwi - 31 gru 2020r.",IF(LEFT(E7,1)="1","Wysokość obrotów gospodarczych w okresie: 1 paź - 31 gru 2020r.",""))</f>
        <v/>
      </c>
      <c r="M14" s="91"/>
      <c r="N14" s="91"/>
      <c r="O14" s="91"/>
      <c r="P14" s="91"/>
      <c r="Q14" s="2"/>
      <c r="R14" s="2"/>
      <c r="S14" s="2"/>
      <c r="T14" s="2"/>
      <c r="U14" s="99" t="s">
        <v>42</v>
      </c>
      <c r="V14" s="99"/>
      <c r="W14" s="99"/>
      <c r="X14" s="99"/>
      <c r="Y14" s="99"/>
      <c r="Z14" s="2"/>
      <c r="AA14" s="2"/>
      <c r="AB14" s="99" t="s">
        <v>43</v>
      </c>
      <c r="AC14" s="99"/>
      <c r="AD14" s="99"/>
      <c r="AE14" s="99"/>
      <c r="AF14" s="99"/>
      <c r="AG14" s="2"/>
      <c r="AH14" s="2"/>
      <c r="AI14" s="9"/>
      <c r="AJ14" s="2"/>
    </row>
    <row r="15" spans="1:36" x14ac:dyDescent="0.35">
      <c r="A15" s="2"/>
      <c r="B15" s="2"/>
      <c r="C15" s="8"/>
      <c r="D15" s="2"/>
      <c r="E15" s="91"/>
      <c r="F15" s="91"/>
      <c r="G15" s="91"/>
      <c r="H15" s="91"/>
      <c r="I15" s="91"/>
      <c r="J15" s="2"/>
      <c r="K15" s="2"/>
      <c r="L15" s="91"/>
      <c r="M15" s="91"/>
      <c r="N15" s="91"/>
      <c r="O15" s="91"/>
      <c r="P15" s="91"/>
      <c r="Q15" s="2"/>
      <c r="R15" s="2"/>
      <c r="S15" s="2"/>
      <c r="T15" s="2"/>
      <c r="U15" s="99"/>
      <c r="V15" s="99"/>
      <c r="W15" s="99"/>
      <c r="X15" s="99"/>
      <c r="Y15" s="99"/>
      <c r="Z15" s="2"/>
      <c r="AA15" s="2"/>
      <c r="AB15" s="99"/>
      <c r="AC15" s="99"/>
      <c r="AD15" s="99"/>
      <c r="AE15" s="99"/>
      <c r="AF15" s="99"/>
      <c r="AG15" s="2"/>
      <c r="AH15" s="2"/>
      <c r="AI15" s="9"/>
      <c r="AJ15" s="2"/>
    </row>
    <row r="16" spans="1:36" x14ac:dyDescent="0.35">
      <c r="A16" s="2"/>
      <c r="B16" s="2"/>
      <c r="C16" s="8"/>
      <c r="D16" s="4"/>
      <c r="E16" s="92"/>
      <c r="F16" s="92"/>
      <c r="G16" s="92"/>
      <c r="H16" s="92"/>
      <c r="I16" s="92"/>
      <c r="J16" s="2"/>
      <c r="K16" s="2"/>
      <c r="L16" s="92"/>
      <c r="M16" s="92"/>
      <c r="N16" s="92"/>
      <c r="O16" s="92"/>
      <c r="P16" s="92"/>
      <c r="Q16" s="2"/>
      <c r="R16" s="2"/>
      <c r="S16" s="2"/>
      <c r="T16" s="2"/>
      <c r="U16" s="99"/>
      <c r="V16" s="99"/>
      <c r="W16" s="99"/>
      <c r="X16" s="99"/>
      <c r="Y16" s="99"/>
      <c r="Z16" s="2"/>
      <c r="AA16" s="2"/>
      <c r="AB16" s="99"/>
      <c r="AC16" s="99"/>
      <c r="AD16" s="99"/>
      <c r="AE16" s="99"/>
      <c r="AF16" s="99"/>
      <c r="AG16" s="2"/>
      <c r="AH16" s="2"/>
      <c r="AI16" s="9"/>
      <c r="AJ16" s="2"/>
    </row>
    <row r="17" spans="1:52" x14ac:dyDescent="0.35">
      <c r="A17" s="2"/>
      <c r="B17" s="2"/>
      <c r="C17" s="8"/>
      <c r="D17" s="13"/>
      <c r="E17" s="93"/>
      <c r="F17" s="94"/>
      <c r="G17" s="94"/>
      <c r="H17" s="94"/>
      <c r="I17" s="95"/>
      <c r="J17" s="2"/>
      <c r="K17" s="2"/>
      <c r="L17" s="93"/>
      <c r="M17" s="94"/>
      <c r="N17" s="94"/>
      <c r="O17" s="94"/>
      <c r="P17" s="95"/>
      <c r="Q17" s="2"/>
      <c r="R17" s="2"/>
      <c r="S17" s="2"/>
      <c r="T17" s="2"/>
      <c r="U17" s="100" t="str">
        <f>IFERROR(MAX(MIN(ROUND((1-MAX($L$17,0)/MAX($E$17,0))*100,0),100),0),"")</f>
        <v/>
      </c>
      <c r="V17" s="101"/>
      <c r="W17" s="101"/>
      <c r="X17" s="101"/>
      <c r="Y17" s="102"/>
      <c r="Z17" s="2"/>
      <c r="AA17" s="2"/>
      <c r="AB17" s="112"/>
      <c r="AC17" s="113"/>
      <c r="AD17" s="113"/>
      <c r="AE17" s="113"/>
      <c r="AF17" s="114"/>
      <c r="AG17" s="2"/>
      <c r="AH17" s="2"/>
      <c r="AI17" s="9"/>
      <c r="AJ17" s="2"/>
    </row>
    <row r="18" spans="1:52" ht="15" customHeight="1" x14ac:dyDescent="0.35">
      <c r="A18" s="2"/>
      <c r="B18" s="2"/>
      <c r="C18" s="8"/>
      <c r="D18" s="2"/>
      <c r="E18" s="96"/>
      <c r="F18" s="97"/>
      <c r="G18" s="97"/>
      <c r="H18" s="97"/>
      <c r="I18" s="98"/>
      <c r="J18" s="72"/>
      <c r="K18" s="72"/>
      <c r="L18" s="96"/>
      <c r="M18" s="97"/>
      <c r="N18" s="97"/>
      <c r="O18" s="97"/>
      <c r="P18" s="98"/>
      <c r="Q18" s="72"/>
      <c r="R18" s="72"/>
      <c r="S18" s="72"/>
      <c r="T18" s="72"/>
      <c r="U18" s="103"/>
      <c r="V18" s="104"/>
      <c r="W18" s="104"/>
      <c r="X18" s="104"/>
      <c r="Y18" s="105"/>
      <c r="Z18" s="2"/>
      <c r="AA18" s="2"/>
      <c r="AB18" s="115"/>
      <c r="AC18" s="116"/>
      <c r="AD18" s="116"/>
      <c r="AE18" s="116"/>
      <c r="AF18" s="117"/>
      <c r="AG18" s="57"/>
      <c r="AH18" s="57"/>
      <c r="AI18" s="73"/>
      <c r="AJ18" s="2"/>
    </row>
    <row r="19" spans="1:52" x14ac:dyDescent="0.35">
      <c r="A19" s="2"/>
      <c r="B19" s="2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57"/>
      <c r="AA19" s="57"/>
      <c r="AB19" s="57"/>
      <c r="AC19" s="57"/>
      <c r="AD19" s="57"/>
      <c r="AE19" s="57"/>
      <c r="AF19" s="57"/>
      <c r="AG19" s="57"/>
      <c r="AH19" s="57"/>
      <c r="AI19" s="73"/>
      <c r="AJ19" s="2"/>
    </row>
    <row r="20" spans="1:52" ht="15" customHeight="1" x14ac:dyDescent="0.35">
      <c r="A20" s="2"/>
      <c r="B20" s="2"/>
      <c r="C20" s="8"/>
      <c r="D20" s="14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9"/>
      <c r="AJ20" s="2"/>
    </row>
    <row r="21" spans="1:52" x14ac:dyDescent="0.35">
      <c r="A21" s="2"/>
      <c r="B21" s="2"/>
      <c r="C21" s="8"/>
      <c r="D21" s="14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2"/>
      <c r="V21" s="2"/>
      <c r="W21" s="2"/>
      <c r="X21" s="2"/>
      <c r="Y21" s="2"/>
      <c r="Z21" s="11"/>
      <c r="AA21" s="11"/>
      <c r="AB21" s="11"/>
      <c r="AC21" s="11"/>
      <c r="AD21" s="11"/>
      <c r="AE21" s="11"/>
      <c r="AF21" s="11"/>
      <c r="AG21" s="11"/>
      <c r="AH21" s="11"/>
      <c r="AI21" s="74"/>
      <c r="AJ21" s="2"/>
    </row>
    <row r="22" spans="1:52" x14ac:dyDescent="0.35">
      <c r="A22" s="2"/>
      <c r="B22" s="2"/>
      <c r="C22" s="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"/>
      <c r="R22" s="2"/>
      <c r="S22" s="2"/>
      <c r="T22" s="2"/>
      <c r="U22" s="2"/>
      <c r="V22" s="2"/>
      <c r="W22" s="2"/>
      <c r="X22" s="2"/>
      <c r="Y22" s="2"/>
      <c r="Z22" s="11"/>
      <c r="AA22" s="11"/>
      <c r="AB22" s="11"/>
      <c r="AC22" s="11"/>
      <c r="AD22" s="11"/>
      <c r="AE22" s="11"/>
      <c r="AF22" s="11"/>
      <c r="AG22" s="11"/>
      <c r="AH22" s="11"/>
      <c r="AI22" s="74"/>
      <c r="AJ22" s="2"/>
    </row>
    <row r="23" spans="1:52" x14ac:dyDescent="0.35">
      <c r="A23" s="2"/>
      <c r="B23" s="2"/>
      <c r="C23" s="8"/>
      <c r="D23" s="14"/>
      <c r="E23" s="106" t="s">
        <v>68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2"/>
      <c r="V23" s="2"/>
      <c r="W23" s="2"/>
      <c r="X23" s="2"/>
      <c r="Y23" s="2"/>
      <c r="Z23" s="15"/>
      <c r="AA23" s="2"/>
      <c r="AB23" s="2"/>
      <c r="AC23" s="2"/>
      <c r="AD23" s="2"/>
      <c r="AE23" s="2"/>
      <c r="AF23" s="2"/>
      <c r="AG23" s="2"/>
      <c r="AH23" s="2"/>
      <c r="AI23" s="9"/>
      <c r="AJ23" s="2"/>
    </row>
    <row r="24" spans="1:52" x14ac:dyDescent="0.35">
      <c r="A24" s="2"/>
      <c r="B24" s="2"/>
      <c r="C24" s="8"/>
      <c r="D24" s="2"/>
      <c r="E24" s="106" t="s">
        <v>69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9"/>
      <c r="AJ24" s="2"/>
    </row>
    <row r="25" spans="1:52" x14ac:dyDescent="0.35">
      <c r="A25" s="2"/>
      <c r="B25" s="2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8"/>
      <c r="AJ25" s="2"/>
    </row>
    <row r="26" spans="1:52" x14ac:dyDescent="0.35">
      <c r="A26" s="2"/>
      <c r="B26" s="2"/>
      <c r="C26" s="19"/>
      <c r="D26" s="70"/>
      <c r="E26" s="109" t="s">
        <v>64</v>
      </c>
      <c r="F26" s="109"/>
      <c r="G26" s="109"/>
      <c r="H26" s="109"/>
      <c r="I26" s="109"/>
      <c r="J26" s="109"/>
      <c r="K26" s="109"/>
      <c r="L26" s="109"/>
      <c r="M26" s="109"/>
      <c r="N26" s="110"/>
      <c r="O26" s="111" t="str">
        <f>IFERROR(VLOOKUP(U17,obliczenia!A24:L26,3,1)*$AB$17,"")</f>
        <v/>
      </c>
      <c r="P26" s="111"/>
      <c r="Q26" s="111"/>
      <c r="R26" s="111"/>
      <c r="S26" s="111"/>
      <c r="T26" s="111"/>
      <c r="U26" s="111"/>
      <c r="V26" s="111"/>
      <c r="W26" s="111"/>
      <c r="X26" s="30"/>
      <c r="Y26" s="30"/>
      <c r="Z26" s="21"/>
      <c r="AA26" s="20"/>
      <c r="AB26" s="22"/>
      <c r="AC26" s="20"/>
      <c r="AD26" s="20"/>
      <c r="AE26" s="20"/>
      <c r="AF26" s="20"/>
      <c r="AG26" s="20"/>
      <c r="AH26" s="20"/>
      <c r="AI26" s="23"/>
      <c r="AJ26" s="2"/>
    </row>
    <row r="27" spans="1:52" x14ac:dyDescent="0.35">
      <c r="A27" s="2"/>
      <c r="B27" s="2"/>
      <c r="C27" s="19"/>
      <c r="D27" s="70"/>
      <c r="E27" s="109"/>
      <c r="F27" s="109"/>
      <c r="G27" s="109"/>
      <c r="H27" s="109"/>
      <c r="I27" s="109"/>
      <c r="J27" s="109"/>
      <c r="K27" s="109"/>
      <c r="L27" s="109"/>
      <c r="M27" s="109"/>
      <c r="N27" s="110"/>
      <c r="O27" s="111"/>
      <c r="P27" s="111"/>
      <c r="Q27" s="111"/>
      <c r="R27" s="111"/>
      <c r="S27" s="111"/>
      <c r="T27" s="111"/>
      <c r="U27" s="111"/>
      <c r="V27" s="111"/>
      <c r="W27" s="111"/>
      <c r="X27" s="30"/>
      <c r="Y27" s="30"/>
      <c r="Z27" s="21"/>
      <c r="AA27" s="20"/>
      <c r="AB27" s="22"/>
      <c r="AC27" s="20"/>
      <c r="AD27" s="20"/>
      <c r="AE27" s="20"/>
      <c r="AF27" s="20"/>
      <c r="AG27" s="20"/>
      <c r="AH27" s="20"/>
      <c r="AI27" s="23"/>
      <c r="AJ27" s="2"/>
    </row>
    <row r="28" spans="1:52" x14ac:dyDescent="0.35">
      <c r="A28" s="2"/>
      <c r="B28" s="2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6"/>
      <c r="AJ28" s="8"/>
      <c r="AK28" s="80"/>
    </row>
    <row r="29" spans="1:52" ht="15" customHeight="1" x14ac:dyDescent="0.35">
      <c r="A29" s="2"/>
      <c r="B29" s="2"/>
      <c r="C29" s="107" t="s">
        <v>0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81"/>
      <c r="AK29" s="81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2"/>
    </row>
    <row r="30" spans="1:52" x14ac:dyDescent="0.35">
      <c r="A30" s="2"/>
      <c r="B30" s="2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2"/>
    </row>
    <row r="31" spans="1:52" x14ac:dyDescent="0.35">
      <c r="A31" s="2"/>
      <c r="B31" s="2"/>
      <c r="C31" s="6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</row>
    <row r="32" spans="1:5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</row>
    <row r="33" spans="1:52" hidden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idden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hidden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2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</row>
    <row r="37" spans="1:52" hidden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idden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</row>
    <row r="39" spans="1:52" hidden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</sheetData>
  <sheetProtection algorithmName="SHA-512" hashValue="lBcN8hfIVVpAbyucYiIR54gGPr5jHinmEFs1LT+4VEqkC1mLSxzaKwrkWZlzuCan5RPBuI564iSYgBMYyJwUGQ==" saltValue="JxtZbp26SLbDWCRbh3OT5g==" spinCount="100000" sheet="1" objects="1" scenarios="1"/>
  <mergeCells count="17">
    <mergeCell ref="E24:T24"/>
    <mergeCell ref="C29:AI30"/>
    <mergeCell ref="E26:N27"/>
    <mergeCell ref="O26:W27"/>
    <mergeCell ref="AB14:AF16"/>
    <mergeCell ref="AB17:AF18"/>
    <mergeCell ref="E20:T20"/>
    <mergeCell ref="E21:T21"/>
    <mergeCell ref="E23:T23"/>
    <mergeCell ref="E7:W7"/>
    <mergeCell ref="E9:Q10"/>
    <mergeCell ref="E14:I16"/>
    <mergeCell ref="E17:I18"/>
    <mergeCell ref="L14:P16"/>
    <mergeCell ref="L17:P18"/>
    <mergeCell ref="U14:Y16"/>
    <mergeCell ref="U17:Y18"/>
  </mergeCells>
  <conditionalFormatting sqref="X26:Y27">
    <cfRule type="cellIs" dxfId="1" priority="1" operator="lessThan">
      <formula>0.25</formula>
    </cfRule>
  </conditionalFormatting>
  <dataValidations count="1">
    <dataValidation type="decimal" allowBlank="1" showInputMessage="1" showErrorMessage="1" errorTitle="Błędna liczba pracowników!" error="Proszę o porawienie liczby pracowników i ponowne spróbowanie" sqref="AB17:AF18" xr:uid="{B8571D03-7FCC-4448-B41C-083191D3FF3A}">
      <formula1>1</formula1>
      <formula2>9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4805F3-06BE-456A-85F2-905875FF1855}">
          <x14:formula1>
            <xm:f>obliczenia!$E$6:$E$7</xm:f>
          </x14:formula1>
          <xm:sqref>E7:W7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1730-1441-4C83-A5EE-8F1C3C9DE57A}">
  <sheetPr>
    <tabColor rgb="FF00B050"/>
  </sheetPr>
  <dimension ref="A1:BC91"/>
  <sheetViews>
    <sheetView showGridLines="0" showRowColHeaders="0" zoomScaleNormal="100" workbookViewId="0">
      <selection activeCell="E7" sqref="E7:X7"/>
    </sheetView>
  </sheetViews>
  <sheetFormatPr defaultColWidth="0" defaultRowHeight="14.5" zeroHeight="1" x14ac:dyDescent="0.35"/>
  <cols>
    <col min="1" max="7" width="3" customWidth="1"/>
    <col min="8" max="9" width="3.54296875" customWidth="1"/>
    <col min="10" max="13" width="3" customWidth="1"/>
    <col min="14" max="14" width="3.453125" customWidth="1"/>
    <col min="15" max="15" width="3.26953125" customWidth="1"/>
    <col min="16" max="16" width="3.453125" customWidth="1"/>
    <col min="17" max="36" width="3" customWidth="1"/>
    <col min="37" max="37" width="3.26953125" customWidth="1"/>
    <col min="38" max="55" width="0" hidden="1" customWidth="1"/>
    <col min="56" max="16384" width="9.1796875" hidden="1"/>
  </cols>
  <sheetData>
    <row r="1" spans="1:37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5">
      <c r="A2" s="2"/>
      <c r="B2" s="3" t="s">
        <v>6</v>
      </c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5">
      <c r="A3" s="2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35">
      <c r="A4" s="2"/>
      <c r="B4" s="2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7"/>
      <c r="AJ4" s="43"/>
      <c r="AK4" s="2"/>
    </row>
    <row r="5" spans="1:37" x14ac:dyDescent="0.35">
      <c r="A5" s="2"/>
      <c r="B5" s="2"/>
      <c r="C5" s="8"/>
      <c r="D5" s="43"/>
      <c r="E5" s="4" t="s">
        <v>4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9"/>
      <c r="AJ5" s="43"/>
      <c r="AK5" s="2"/>
    </row>
    <row r="6" spans="1:37" x14ac:dyDescent="0.35">
      <c r="A6" s="2"/>
      <c r="B6" s="2"/>
      <c r="C6" s="8"/>
      <c r="D6" s="43"/>
      <c r="E6" s="13" t="s">
        <v>2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9"/>
      <c r="AJ6" s="43"/>
      <c r="AK6" s="2"/>
    </row>
    <row r="7" spans="1:37" x14ac:dyDescent="0.35">
      <c r="A7" s="2"/>
      <c r="B7" s="2"/>
      <c r="C7" s="8"/>
      <c r="D7" s="43"/>
      <c r="E7" s="119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1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9"/>
      <c r="AJ7" s="43"/>
      <c r="AK7" s="2"/>
    </row>
    <row r="8" spans="1:37" x14ac:dyDescent="0.35">
      <c r="A8" s="2"/>
      <c r="B8" s="2"/>
      <c r="C8" s="8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9"/>
      <c r="AJ8" s="43"/>
      <c r="AK8" s="2"/>
    </row>
    <row r="9" spans="1:37" ht="15" customHeight="1" x14ac:dyDescent="0.35">
      <c r="A9" s="2"/>
      <c r="B9" s="2"/>
      <c r="C9" s="8"/>
      <c r="D9" s="43"/>
      <c r="E9" s="91" t="str">
        <f>IF(LEFT(E7,1)="3","Wysokość obrotów gospodarczych w okresie: 1 kwi - 31 gru 2019r.",IF(LEFT(E7,1)="1","Wysokość obrotów gospodarczych w okresie: 1 paź - 31 gru 2019r.",""))</f>
        <v/>
      </c>
      <c r="F9" s="91"/>
      <c r="G9" s="91"/>
      <c r="H9" s="91"/>
      <c r="I9" s="91"/>
      <c r="J9" s="2"/>
      <c r="K9" s="2"/>
      <c r="L9" s="91" t="str">
        <f>IF(LEFT(E7,1)="3","Wysokość obrotów gospodarczych w okresie: 1 kwi - 31 gru 2020r.",IF(LEFT(E7,1)="1","Wysokość obrotów gospodarczych w okresie: 1 paź - 31 gru 2020r.",""))</f>
        <v/>
      </c>
      <c r="M9" s="91"/>
      <c r="N9" s="91"/>
      <c r="O9" s="91"/>
      <c r="P9" s="91"/>
      <c r="Q9" s="47"/>
      <c r="R9" s="2"/>
      <c r="S9" s="2"/>
      <c r="T9" s="99" t="s">
        <v>42</v>
      </c>
      <c r="U9" s="99"/>
      <c r="V9" s="99"/>
      <c r="W9" s="99"/>
      <c r="X9" s="99"/>
      <c r="Y9" s="2"/>
      <c r="Z9" s="2"/>
      <c r="AA9" s="99" t="s">
        <v>43</v>
      </c>
      <c r="AB9" s="99"/>
      <c r="AC9" s="99"/>
      <c r="AD9" s="99"/>
      <c r="AE9" s="99"/>
      <c r="AF9" s="2"/>
      <c r="AG9" s="2"/>
      <c r="AH9" s="2"/>
      <c r="AI9" s="9"/>
      <c r="AJ9" s="43"/>
      <c r="AK9" s="2"/>
    </row>
    <row r="10" spans="1:37" x14ac:dyDescent="0.35">
      <c r="A10" s="2"/>
      <c r="B10" s="2"/>
      <c r="C10" s="8"/>
      <c r="D10" s="43"/>
      <c r="E10" s="91"/>
      <c r="F10" s="91"/>
      <c r="G10" s="91"/>
      <c r="H10" s="91"/>
      <c r="I10" s="91"/>
      <c r="J10" s="2"/>
      <c r="K10" s="2"/>
      <c r="L10" s="91"/>
      <c r="M10" s="91"/>
      <c r="N10" s="91"/>
      <c r="O10" s="91"/>
      <c r="P10" s="91"/>
      <c r="Q10" s="47"/>
      <c r="R10" s="2"/>
      <c r="S10" s="2"/>
      <c r="T10" s="99"/>
      <c r="U10" s="99"/>
      <c r="V10" s="99"/>
      <c r="W10" s="99"/>
      <c r="X10" s="99"/>
      <c r="Y10" s="2"/>
      <c r="Z10" s="2"/>
      <c r="AA10" s="99"/>
      <c r="AB10" s="99"/>
      <c r="AC10" s="99"/>
      <c r="AD10" s="99"/>
      <c r="AE10" s="99"/>
      <c r="AF10" s="2"/>
      <c r="AG10" s="2"/>
      <c r="AH10" s="2"/>
      <c r="AI10" s="9"/>
      <c r="AJ10" s="43"/>
      <c r="AK10" s="2"/>
    </row>
    <row r="11" spans="1:37" x14ac:dyDescent="0.35">
      <c r="A11" s="2"/>
      <c r="B11" s="2"/>
      <c r="C11" s="8"/>
      <c r="D11" s="43"/>
      <c r="E11" s="91"/>
      <c r="F11" s="91"/>
      <c r="G11" s="91"/>
      <c r="H11" s="91"/>
      <c r="I11" s="91"/>
      <c r="J11" s="2"/>
      <c r="K11" s="2"/>
      <c r="L11" s="91"/>
      <c r="M11" s="91"/>
      <c r="N11" s="91"/>
      <c r="O11" s="91"/>
      <c r="P11" s="91"/>
      <c r="Q11" s="47"/>
      <c r="R11" s="2"/>
      <c r="S11" s="2"/>
      <c r="T11" s="99"/>
      <c r="U11" s="99"/>
      <c r="V11" s="99"/>
      <c r="W11" s="99"/>
      <c r="X11" s="99"/>
      <c r="Y11" s="2"/>
      <c r="Z11" s="2"/>
      <c r="AA11" s="99"/>
      <c r="AB11" s="99"/>
      <c r="AC11" s="99"/>
      <c r="AD11" s="99"/>
      <c r="AE11" s="99"/>
      <c r="AF11" s="2"/>
      <c r="AG11" s="2"/>
      <c r="AH11" s="2"/>
      <c r="AI11" s="9"/>
      <c r="AJ11" s="43"/>
      <c r="AK11" s="2"/>
    </row>
    <row r="12" spans="1:37" x14ac:dyDescent="0.35">
      <c r="A12" s="2"/>
      <c r="B12" s="2"/>
      <c r="C12" s="8"/>
      <c r="D12" s="43"/>
      <c r="E12" s="93"/>
      <c r="F12" s="94"/>
      <c r="G12" s="94"/>
      <c r="H12" s="94"/>
      <c r="I12" s="95"/>
      <c r="J12" s="2"/>
      <c r="K12" s="2"/>
      <c r="L12" s="93"/>
      <c r="M12" s="94"/>
      <c r="N12" s="94"/>
      <c r="O12" s="94"/>
      <c r="P12" s="95"/>
      <c r="Q12" s="48"/>
      <c r="R12" s="2"/>
      <c r="S12" s="2"/>
      <c r="T12" s="100" t="str">
        <f>IFERROR(MAX(MIN(ROUND((1-MAX(L12,0)/MAX(E12,0))*100,0),100),0),"")</f>
        <v/>
      </c>
      <c r="U12" s="101"/>
      <c r="V12" s="101"/>
      <c r="W12" s="101"/>
      <c r="X12" s="102"/>
      <c r="Y12" s="2"/>
      <c r="Z12" s="2"/>
      <c r="AA12" s="112"/>
      <c r="AB12" s="113"/>
      <c r="AC12" s="113"/>
      <c r="AD12" s="113"/>
      <c r="AE12" s="114"/>
      <c r="AF12" s="2"/>
      <c r="AG12" s="2"/>
      <c r="AH12" s="2"/>
      <c r="AI12" s="9"/>
      <c r="AJ12" s="43"/>
      <c r="AK12" s="2"/>
    </row>
    <row r="13" spans="1:37" x14ac:dyDescent="0.35">
      <c r="A13" s="2"/>
      <c r="B13" s="2"/>
      <c r="C13" s="8"/>
      <c r="D13" s="43"/>
      <c r="E13" s="96"/>
      <c r="F13" s="97"/>
      <c r="G13" s="97"/>
      <c r="H13" s="97"/>
      <c r="I13" s="98"/>
      <c r="J13" s="2"/>
      <c r="K13" s="2"/>
      <c r="L13" s="96"/>
      <c r="M13" s="97"/>
      <c r="N13" s="97"/>
      <c r="O13" s="97"/>
      <c r="P13" s="98"/>
      <c r="Q13" s="48"/>
      <c r="R13" s="2"/>
      <c r="S13" s="2"/>
      <c r="T13" s="103"/>
      <c r="U13" s="104"/>
      <c r="V13" s="104"/>
      <c r="W13" s="104"/>
      <c r="X13" s="105"/>
      <c r="Y13" s="2"/>
      <c r="Z13" s="2"/>
      <c r="AA13" s="115"/>
      <c r="AB13" s="116"/>
      <c r="AC13" s="116"/>
      <c r="AD13" s="116"/>
      <c r="AE13" s="117"/>
      <c r="AF13" s="2"/>
      <c r="AG13" s="2"/>
      <c r="AH13" s="2"/>
      <c r="AI13" s="9"/>
      <c r="AJ13" s="43"/>
      <c r="AK13" s="2"/>
    </row>
    <row r="14" spans="1:37" x14ac:dyDescent="0.35">
      <c r="A14" s="2"/>
      <c r="B14" s="2"/>
      <c r="C14" s="8"/>
      <c r="D14" s="43"/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43"/>
      <c r="AB14" s="4"/>
      <c r="AC14" s="2"/>
      <c r="AD14" s="2"/>
      <c r="AE14" s="2"/>
      <c r="AF14" s="2"/>
      <c r="AG14" s="2"/>
      <c r="AH14" s="2"/>
      <c r="AI14" s="9"/>
      <c r="AJ14" s="43"/>
      <c r="AK14" s="2"/>
    </row>
    <row r="15" spans="1:37" x14ac:dyDescent="0.35">
      <c r="A15" s="2"/>
      <c r="B15" s="2"/>
      <c r="C15" s="27"/>
      <c r="D15" s="28"/>
      <c r="E15" s="4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46"/>
      <c r="AC15" s="28"/>
      <c r="AD15" s="28"/>
      <c r="AE15" s="28"/>
      <c r="AF15" s="28"/>
      <c r="AG15" s="28"/>
      <c r="AH15" s="28"/>
      <c r="AI15" s="29"/>
      <c r="AJ15" s="43"/>
      <c r="AK15" s="2"/>
    </row>
    <row r="16" spans="1:37" x14ac:dyDescent="0.35">
      <c r="A16" s="2"/>
      <c r="B16" s="2"/>
      <c r="C16" s="5"/>
      <c r="D16" s="43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7"/>
      <c r="T16" s="5"/>
      <c r="U16" s="2"/>
      <c r="V16" s="2"/>
      <c r="W16" s="2"/>
      <c r="X16" s="2"/>
      <c r="Y16" s="2"/>
      <c r="Z16" s="2"/>
      <c r="AA16" s="43"/>
      <c r="AB16" s="4"/>
      <c r="AC16" s="2"/>
      <c r="AD16" s="2"/>
      <c r="AE16" s="2"/>
      <c r="AF16" s="2"/>
      <c r="AG16" s="2"/>
      <c r="AH16" s="2"/>
      <c r="AI16" s="9"/>
      <c r="AJ16" s="43"/>
      <c r="AK16" s="2"/>
    </row>
    <row r="17" spans="1:37" x14ac:dyDescent="0.35">
      <c r="A17" s="2"/>
      <c r="B17" s="2"/>
      <c r="C17" s="8"/>
      <c r="D17" s="43"/>
      <c r="E17" s="4" t="s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/>
      <c r="T17" s="8"/>
      <c r="U17" s="4" t="s">
        <v>51</v>
      </c>
      <c r="V17" s="4"/>
      <c r="W17" s="2"/>
      <c r="X17" s="2"/>
      <c r="Y17" s="2"/>
      <c r="Z17" s="2"/>
      <c r="AA17" s="43"/>
      <c r="AB17" s="4"/>
      <c r="AC17" s="2"/>
      <c r="AD17" s="2"/>
      <c r="AE17" s="2"/>
      <c r="AF17" s="2"/>
      <c r="AG17" s="2"/>
      <c r="AH17" s="2"/>
      <c r="AI17" s="9"/>
      <c r="AJ17" s="43"/>
      <c r="AK17" s="2"/>
    </row>
    <row r="18" spans="1:37" x14ac:dyDescent="0.35">
      <c r="A18" s="2"/>
      <c r="B18" s="2"/>
      <c r="C18" s="8"/>
      <c r="D18" s="43"/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/>
      <c r="T18" s="8"/>
      <c r="U18" s="2"/>
      <c r="V18" s="2"/>
      <c r="W18" s="2"/>
      <c r="X18" s="2"/>
      <c r="Y18" s="2"/>
      <c r="Z18" s="2"/>
      <c r="AA18" s="43"/>
      <c r="AB18" s="4"/>
      <c r="AC18" s="2"/>
      <c r="AD18" s="2"/>
      <c r="AE18" s="2"/>
      <c r="AF18" s="2"/>
      <c r="AG18" s="2"/>
      <c r="AH18" s="2"/>
      <c r="AI18" s="9"/>
      <c r="AJ18" s="43"/>
      <c r="AK18" s="2"/>
    </row>
    <row r="19" spans="1:37" ht="15" customHeight="1" x14ac:dyDescent="0.35">
      <c r="A19" s="2"/>
      <c r="B19" s="2"/>
      <c r="C19" s="8"/>
      <c r="D19" s="43"/>
      <c r="E19" s="118" t="s">
        <v>47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47"/>
      <c r="R19" s="2"/>
      <c r="S19" s="9"/>
      <c r="T19" s="8"/>
      <c r="U19" s="118" t="s">
        <v>46</v>
      </c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44"/>
      <c r="AH19" s="2"/>
      <c r="AI19" s="9"/>
      <c r="AJ19" s="43"/>
      <c r="AK19" s="2"/>
    </row>
    <row r="20" spans="1:37" x14ac:dyDescent="0.35">
      <c r="A20" s="2"/>
      <c r="B20" s="2"/>
      <c r="C20" s="8"/>
      <c r="D20" s="43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47"/>
      <c r="R20" s="2"/>
      <c r="S20" s="9"/>
      <c r="T20" s="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44"/>
      <c r="AH20" s="2"/>
      <c r="AI20" s="9"/>
      <c r="AJ20" s="43"/>
      <c r="AK20" s="2"/>
    </row>
    <row r="21" spans="1:37" ht="15" customHeight="1" x14ac:dyDescent="0.35">
      <c r="A21" s="2"/>
      <c r="B21" s="2"/>
      <c r="C21" s="8"/>
      <c r="D21" s="43"/>
      <c r="E21" s="118" t="s">
        <v>44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47"/>
      <c r="R21" s="2"/>
      <c r="S21" s="9"/>
      <c r="T21" s="8"/>
      <c r="U21" s="118" t="s">
        <v>48</v>
      </c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44"/>
      <c r="AH21" s="2"/>
      <c r="AI21" s="9"/>
      <c r="AJ21" s="43"/>
      <c r="AK21" s="2"/>
    </row>
    <row r="22" spans="1:37" x14ac:dyDescent="0.35">
      <c r="A22" s="2"/>
      <c r="B22" s="2"/>
      <c r="C22" s="8"/>
      <c r="D22" s="43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47"/>
      <c r="R22" s="2"/>
      <c r="S22" s="9"/>
      <c r="T22" s="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44"/>
      <c r="AH22" s="2"/>
      <c r="AI22" s="9"/>
      <c r="AJ22" s="43"/>
      <c r="AK22" s="2"/>
    </row>
    <row r="23" spans="1:37" x14ac:dyDescent="0.35">
      <c r="A23" s="2"/>
      <c r="B23" s="2"/>
      <c r="C23" s="8"/>
      <c r="D23" s="43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47"/>
      <c r="R23" s="2"/>
      <c r="S23" s="9"/>
      <c r="T23" s="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44"/>
      <c r="AH23" s="2"/>
      <c r="AI23" s="9"/>
      <c r="AJ23" s="43"/>
      <c r="AK23" s="2"/>
    </row>
    <row r="24" spans="1:37" ht="15" customHeight="1" x14ac:dyDescent="0.35">
      <c r="A24" s="2"/>
      <c r="B24" s="2"/>
      <c r="C24" s="8"/>
      <c r="D24" s="43"/>
      <c r="E24" s="118" t="s">
        <v>45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47"/>
      <c r="R24" s="2"/>
      <c r="S24" s="9"/>
      <c r="T24" s="8"/>
      <c r="U24" s="118" t="s">
        <v>49</v>
      </c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44"/>
      <c r="AH24" s="2"/>
      <c r="AI24" s="9"/>
      <c r="AJ24" s="43"/>
      <c r="AK24" s="2"/>
    </row>
    <row r="25" spans="1:37" x14ac:dyDescent="0.35">
      <c r="A25" s="2"/>
      <c r="B25" s="2"/>
      <c r="C25" s="8"/>
      <c r="D25" s="43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47"/>
      <c r="R25" s="2"/>
      <c r="S25" s="9"/>
      <c r="T25" s="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44"/>
      <c r="AH25" s="2"/>
      <c r="AI25" s="9"/>
      <c r="AJ25" s="43"/>
      <c r="AK25" s="2"/>
    </row>
    <row r="26" spans="1:37" x14ac:dyDescent="0.35">
      <c r="A26" s="2"/>
      <c r="B26" s="2"/>
      <c r="C26" s="8"/>
      <c r="D26" s="43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47"/>
      <c r="R26" s="2"/>
      <c r="S26" s="9"/>
      <c r="T26" s="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44"/>
      <c r="AH26" s="2"/>
      <c r="AI26" s="9"/>
      <c r="AJ26" s="43"/>
      <c r="AK26" s="2"/>
    </row>
    <row r="27" spans="1:37" x14ac:dyDescent="0.35">
      <c r="A27" s="2"/>
      <c r="B27" s="2"/>
      <c r="C27" s="8"/>
      <c r="D27" s="43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47"/>
      <c r="R27" s="2"/>
      <c r="S27" s="9"/>
      <c r="T27" s="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44"/>
      <c r="AH27" s="2"/>
      <c r="AI27" s="9"/>
      <c r="AJ27" s="43"/>
      <c r="AK27" s="2"/>
    </row>
    <row r="28" spans="1:37" x14ac:dyDescent="0.35">
      <c r="A28" s="2"/>
      <c r="B28" s="2"/>
      <c r="C28" s="8"/>
      <c r="D28" s="43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/>
      <c r="T28" s="8"/>
      <c r="U28" s="2"/>
      <c r="V28" s="2"/>
      <c r="W28" s="2"/>
      <c r="X28" s="2"/>
      <c r="Y28" s="2"/>
      <c r="Z28" s="2"/>
      <c r="AA28" s="43"/>
      <c r="AB28" s="4"/>
      <c r="AC28" s="2"/>
      <c r="AD28" s="2"/>
      <c r="AE28" s="2"/>
      <c r="AF28" s="2"/>
      <c r="AG28" s="2"/>
      <c r="AH28" s="2"/>
      <c r="AI28" s="9"/>
      <c r="AJ28" s="43"/>
      <c r="AK28" s="2"/>
    </row>
    <row r="29" spans="1:37" x14ac:dyDescent="0.35">
      <c r="A29" s="2"/>
      <c r="B29" s="2"/>
      <c r="C29" s="8"/>
      <c r="D29" s="69"/>
      <c r="E29" s="129" t="s">
        <v>53</v>
      </c>
      <c r="F29" s="129"/>
      <c r="G29" s="129"/>
      <c r="H29" s="129"/>
      <c r="I29" s="129"/>
      <c r="J29" s="58"/>
      <c r="K29" s="61"/>
      <c r="L29" s="122" t="s">
        <v>54</v>
      </c>
      <c r="M29" s="122"/>
      <c r="N29" s="122"/>
      <c r="O29" s="122"/>
      <c r="P29" s="122"/>
      <c r="Q29" s="64"/>
      <c r="R29" s="61"/>
      <c r="S29" s="9"/>
      <c r="T29" s="8"/>
      <c r="U29" s="61"/>
      <c r="V29" s="122" t="s">
        <v>54</v>
      </c>
      <c r="W29" s="122"/>
      <c r="X29" s="122"/>
      <c r="Y29" s="122"/>
      <c r="Z29" s="122"/>
      <c r="AA29" s="61"/>
      <c r="AB29" s="4"/>
      <c r="AC29" s="2"/>
      <c r="AD29" s="2"/>
      <c r="AE29" s="2"/>
      <c r="AF29" s="2"/>
      <c r="AG29" s="2"/>
      <c r="AH29" s="2"/>
      <c r="AI29" s="9"/>
      <c r="AJ29" s="43"/>
      <c r="AK29" s="2"/>
    </row>
    <row r="30" spans="1:37" x14ac:dyDescent="0.35">
      <c r="A30" s="2"/>
      <c r="B30" s="2"/>
      <c r="C30" s="8"/>
      <c r="D30" s="69"/>
      <c r="E30" s="130"/>
      <c r="F30" s="131"/>
      <c r="G30" s="131"/>
      <c r="H30" s="131"/>
      <c r="I30" s="132"/>
      <c r="J30" s="58"/>
      <c r="K30" s="61"/>
      <c r="L30" s="123"/>
      <c r="M30" s="124"/>
      <c r="N30" s="124"/>
      <c r="O30" s="124"/>
      <c r="P30" s="125"/>
      <c r="Q30" s="65"/>
      <c r="R30" s="61"/>
      <c r="S30" s="9"/>
      <c r="T30" s="8"/>
      <c r="U30" s="61"/>
      <c r="V30" s="123"/>
      <c r="W30" s="124"/>
      <c r="X30" s="124"/>
      <c r="Y30" s="124"/>
      <c r="Z30" s="125"/>
      <c r="AA30" s="61"/>
      <c r="AB30" s="4"/>
      <c r="AC30" s="2"/>
      <c r="AD30" s="2"/>
      <c r="AE30" s="2"/>
      <c r="AF30" s="2"/>
      <c r="AG30" s="2"/>
      <c r="AH30" s="2"/>
      <c r="AI30" s="9"/>
      <c r="AJ30" s="43"/>
      <c r="AK30" s="2"/>
    </row>
    <row r="31" spans="1:37" x14ac:dyDescent="0.35">
      <c r="A31" s="2"/>
      <c r="B31" s="2"/>
      <c r="C31" s="8"/>
      <c r="D31" s="69"/>
      <c r="E31" s="133"/>
      <c r="F31" s="134"/>
      <c r="G31" s="134"/>
      <c r="H31" s="134"/>
      <c r="I31" s="135"/>
      <c r="J31" s="58"/>
      <c r="K31" s="61"/>
      <c r="L31" s="126"/>
      <c r="M31" s="127"/>
      <c r="N31" s="127"/>
      <c r="O31" s="127"/>
      <c r="P31" s="128"/>
      <c r="Q31" s="65"/>
      <c r="R31" s="61"/>
      <c r="S31" s="9"/>
      <c r="T31" s="8"/>
      <c r="U31" s="61"/>
      <c r="V31" s="126"/>
      <c r="W31" s="127"/>
      <c r="X31" s="127"/>
      <c r="Y31" s="127"/>
      <c r="Z31" s="128"/>
      <c r="AA31" s="61"/>
      <c r="AB31" s="4"/>
      <c r="AC31" s="2"/>
      <c r="AD31" s="2"/>
      <c r="AE31" s="2"/>
      <c r="AF31" s="2"/>
      <c r="AG31" s="2"/>
      <c r="AH31" s="2"/>
      <c r="AI31" s="9"/>
      <c r="AJ31" s="43"/>
      <c r="AK31" s="2"/>
    </row>
    <row r="32" spans="1:37" x14ac:dyDescent="0.35">
      <c r="A32" s="2"/>
      <c r="B32" s="2"/>
      <c r="C32" s="8"/>
      <c r="D32" s="69"/>
      <c r="E32" s="59"/>
      <c r="F32" s="58"/>
      <c r="G32" s="58"/>
      <c r="H32" s="58"/>
      <c r="I32" s="58"/>
      <c r="J32" s="58"/>
      <c r="K32" s="61"/>
      <c r="L32" s="61"/>
      <c r="M32" s="61"/>
      <c r="N32" s="61"/>
      <c r="O32" s="61"/>
      <c r="P32" s="61"/>
      <c r="Q32" s="61"/>
      <c r="R32" s="61"/>
      <c r="S32" s="9"/>
      <c r="T32" s="8"/>
      <c r="U32" s="61"/>
      <c r="V32" s="61"/>
      <c r="W32" s="61"/>
      <c r="X32" s="61"/>
      <c r="Y32" s="61"/>
      <c r="Z32" s="61"/>
      <c r="AA32" s="61"/>
      <c r="AB32" s="4"/>
      <c r="AC32" s="2"/>
      <c r="AD32" s="2"/>
      <c r="AE32" s="2"/>
      <c r="AF32" s="2"/>
      <c r="AG32" s="2"/>
      <c r="AH32" s="2"/>
      <c r="AI32" s="9"/>
      <c r="AJ32" s="43"/>
      <c r="AK32" s="2"/>
    </row>
    <row r="33" spans="1:37" x14ac:dyDescent="0.35">
      <c r="A33" s="2"/>
      <c r="B33" s="2"/>
      <c r="C33" s="8"/>
      <c r="D33" s="69"/>
      <c r="E33" s="129" t="s">
        <v>52</v>
      </c>
      <c r="F33" s="129"/>
      <c r="G33" s="129"/>
      <c r="H33" s="129"/>
      <c r="I33" s="129"/>
      <c r="J33" s="58"/>
      <c r="K33" s="61"/>
      <c r="L33" s="122" t="s">
        <v>55</v>
      </c>
      <c r="M33" s="122"/>
      <c r="N33" s="122"/>
      <c r="O33" s="122"/>
      <c r="P33" s="122"/>
      <c r="Q33" s="64"/>
      <c r="R33" s="61"/>
      <c r="S33" s="9"/>
      <c r="T33" s="8"/>
      <c r="U33" s="61"/>
      <c r="V33" s="122" t="s">
        <v>55</v>
      </c>
      <c r="W33" s="122"/>
      <c r="X33" s="122"/>
      <c r="Y33" s="122"/>
      <c r="Z33" s="122"/>
      <c r="AA33" s="61"/>
      <c r="AB33" s="4"/>
      <c r="AC33" s="2"/>
      <c r="AD33" s="2"/>
      <c r="AE33" s="2"/>
      <c r="AF33" s="2"/>
      <c r="AG33" s="2"/>
      <c r="AH33" s="2"/>
      <c r="AI33" s="9"/>
      <c r="AJ33" s="43"/>
      <c r="AK33" s="2"/>
    </row>
    <row r="34" spans="1:37" x14ac:dyDescent="0.35">
      <c r="A34" s="2"/>
      <c r="B34" s="2"/>
      <c r="C34" s="8"/>
      <c r="D34" s="69"/>
      <c r="E34" s="130"/>
      <c r="F34" s="131"/>
      <c r="G34" s="131"/>
      <c r="H34" s="131"/>
      <c r="I34" s="132"/>
      <c r="J34" s="58"/>
      <c r="K34" s="61"/>
      <c r="L34" s="123"/>
      <c r="M34" s="124"/>
      <c r="N34" s="124"/>
      <c r="O34" s="124"/>
      <c r="P34" s="125"/>
      <c r="Q34" s="65"/>
      <c r="R34" s="61"/>
      <c r="S34" s="9"/>
      <c r="T34" s="8"/>
      <c r="U34" s="61"/>
      <c r="V34" s="123"/>
      <c r="W34" s="124"/>
      <c r="X34" s="124"/>
      <c r="Y34" s="124"/>
      <c r="Z34" s="125"/>
      <c r="AA34" s="61"/>
      <c r="AB34" s="4"/>
      <c r="AC34" s="2"/>
      <c r="AD34" s="2"/>
      <c r="AE34" s="2"/>
      <c r="AF34" s="2"/>
      <c r="AG34" s="2"/>
      <c r="AH34" s="2"/>
      <c r="AI34" s="9"/>
      <c r="AJ34" s="43"/>
      <c r="AK34" s="2"/>
    </row>
    <row r="35" spans="1:37" x14ac:dyDescent="0.35">
      <c r="A35" s="2"/>
      <c r="B35" s="2"/>
      <c r="C35" s="8"/>
      <c r="D35" s="69"/>
      <c r="E35" s="133"/>
      <c r="F35" s="134"/>
      <c r="G35" s="134"/>
      <c r="H35" s="134"/>
      <c r="I35" s="135"/>
      <c r="J35" s="58"/>
      <c r="K35" s="61"/>
      <c r="L35" s="126"/>
      <c r="M35" s="127"/>
      <c r="N35" s="127"/>
      <c r="O35" s="127"/>
      <c r="P35" s="128"/>
      <c r="Q35" s="65"/>
      <c r="R35" s="61"/>
      <c r="S35" s="9"/>
      <c r="T35" s="8"/>
      <c r="U35" s="61"/>
      <c r="V35" s="126"/>
      <c r="W35" s="127"/>
      <c r="X35" s="127"/>
      <c r="Y35" s="127"/>
      <c r="Z35" s="128"/>
      <c r="AA35" s="61"/>
      <c r="AB35" s="4"/>
      <c r="AC35" s="2"/>
      <c r="AD35" s="2"/>
      <c r="AE35" s="2"/>
      <c r="AF35" s="2"/>
      <c r="AG35" s="2"/>
      <c r="AH35" s="2"/>
      <c r="AI35" s="9"/>
      <c r="AJ35" s="43"/>
      <c r="AK35" s="2"/>
    </row>
    <row r="36" spans="1:37" x14ac:dyDescent="0.35">
      <c r="A36" s="2"/>
      <c r="B36" s="2"/>
      <c r="C36" s="8"/>
      <c r="D36" s="69"/>
      <c r="E36" s="59"/>
      <c r="F36" s="58"/>
      <c r="G36" s="58"/>
      <c r="H36" s="58"/>
      <c r="I36" s="58"/>
      <c r="J36" s="58"/>
      <c r="K36" s="61"/>
      <c r="L36" s="61"/>
      <c r="M36" s="61"/>
      <c r="N36" s="61"/>
      <c r="O36" s="61"/>
      <c r="P36" s="61"/>
      <c r="Q36" s="61"/>
      <c r="R36" s="61"/>
      <c r="S36" s="9"/>
      <c r="T36" s="8"/>
      <c r="U36" s="61"/>
      <c r="V36" s="61"/>
      <c r="W36" s="61"/>
      <c r="X36" s="61"/>
      <c r="Y36" s="61"/>
      <c r="Z36" s="61"/>
      <c r="AA36" s="61"/>
      <c r="AB36" s="4"/>
      <c r="AC36" s="2"/>
      <c r="AD36" s="2"/>
      <c r="AE36" s="2"/>
      <c r="AF36" s="2"/>
      <c r="AG36" s="2"/>
      <c r="AH36" s="2"/>
      <c r="AI36" s="9"/>
      <c r="AJ36" s="43"/>
      <c r="AK36" s="2"/>
    </row>
    <row r="37" spans="1:37" x14ac:dyDescent="0.35">
      <c r="A37" s="2"/>
      <c r="B37" s="2"/>
      <c r="C37" s="8"/>
      <c r="D37" s="69"/>
      <c r="E37" s="129" t="s">
        <v>56</v>
      </c>
      <c r="F37" s="129"/>
      <c r="G37" s="129"/>
      <c r="H37" s="129"/>
      <c r="I37" s="129"/>
      <c r="J37" s="58"/>
      <c r="K37" s="62"/>
      <c r="L37" s="144" t="s">
        <v>63</v>
      </c>
      <c r="M37" s="145"/>
      <c r="N37" s="145"/>
      <c r="O37" s="145"/>
      <c r="P37" s="145"/>
      <c r="Q37" s="66"/>
      <c r="R37" s="68"/>
      <c r="S37" s="9"/>
      <c r="T37" s="8"/>
      <c r="U37" s="60"/>
      <c r="V37" s="136" t="s">
        <v>63</v>
      </c>
      <c r="W37" s="137"/>
      <c r="X37" s="137"/>
      <c r="Y37" s="137"/>
      <c r="Z37" s="137"/>
      <c r="AA37" s="60"/>
      <c r="AB37" s="4"/>
      <c r="AC37" s="2"/>
      <c r="AD37" s="2"/>
      <c r="AE37" s="2"/>
      <c r="AF37" s="2"/>
      <c r="AG37" s="2"/>
      <c r="AH37" s="2"/>
      <c r="AI37" s="9"/>
      <c r="AJ37" s="43"/>
      <c r="AK37" s="2"/>
    </row>
    <row r="38" spans="1:37" x14ac:dyDescent="0.35">
      <c r="A38" s="2"/>
      <c r="B38" s="2"/>
      <c r="C38" s="8"/>
      <c r="D38" s="69"/>
      <c r="E38" s="130"/>
      <c r="F38" s="131"/>
      <c r="G38" s="131"/>
      <c r="H38" s="131"/>
      <c r="I38" s="132"/>
      <c r="J38" s="58"/>
      <c r="K38" s="62"/>
      <c r="L38" s="146"/>
      <c r="M38" s="147"/>
      <c r="N38" s="147"/>
      <c r="O38" s="147"/>
      <c r="P38" s="148"/>
      <c r="Q38" s="67"/>
      <c r="R38" s="68"/>
      <c r="S38" s="9"/>
      <c r="T38" s="8"/>
      <c r="U38" s="60"/>
      <c r="V38" s="138"/>
      <c r="W38" s="139"/>
      <c r="X38" s="139"/>
      <c r="Y38" s="139"/>
      <c r="Z38" s="140"/>
      <c r="AA38" s="60"/>
      <c r="AB38" s="4"/>
      <c r="AC38" s="2"/>
      <c r="AD38" s="2"/>
      <c r="AE38" s="2"/>
      <c r="AF38" s="2"/>
      <c r="AG38" s="2"/>
      <c r="AH38" s="2"/>
      <c r="AI38" s="9"/>
      <c r="AJ38" s="43"/>
      <c r="AK38" s="2"/>
    </row>
    <row r="39" spans="1:37" x14ac:dyDescent="0.35">
      <c r="A39" s="2"/>
      <c r="B39" s="2"/>
      <c r="C39" s="8"/>
      <c r="D39" s="69"/>
      <c r="E39" s="133"/>
      <c r="F39" s="134"/>
      <c r="G39" s="134"/>
      <c r="H39" s="134"/>
      <c r="I39" s="135"/>
      <c r="J39" s="58"/>
      <c r="K39" s="62"/>
      <c r="L39" s="149"/>
      <c r="M39" s="150"/>
      <c r="N39" s="150"/>
      <c r="O39" s="150"/>
      <c r="P39" s="151"/>
      <c r="Q39" s="67"/>
      <c r="R39" s="68"/>
      <c r="S39" s="9"/>
      <c r="T39" s="8"/>
      <c r="U39" s="60"/>
      <c r="V39" s="141"/>
      <c r="W39" s="142"/>
      <c r="X39" s="142"/>
      <c r="Y39" s="142"/>
      <c r="Z39" s="143"/>
      <c r="AA39" s="60"/>
      <c r="AB39" s="4"/>
      <c r="AC39" s="2"/>
      <c r="AD39" s="2"/>
      <c r="AE39" s="2"/>
      <c r="AF39" s="2"/>
      <c r="AG39" s="2"/>
      <c r="AH39" s="2"/>
      <c r="AI39" s="9"/>
      <c r="AJ39" s="43"/>
      <c r="AK39" s="2"/>
    </row>
    <row r="40" spans="1:37" x14ac:dyDescent="0.35">
      <c r="A40" s="2"/>
      <c r="B40" s="2"/>
      <c r="C40" s="8"/>
      <c r="D40" s="69"/>
      <c r="E40" s="59"/>
      <c r="F40" s="58"/>
      <c r="G40" s="58"/>
      <c r="H40" s="58"/>
      <c r="I40" s="58"/>
      <c r="J40" s="58"/>
      <c r="K40" s="62"/>
      <c r="L40" s="62"/>
      <c r="M40" s="62"/>
      <c r="N40" s="62"/>
      <c r="O40" s="62"/>
      <c r="P40" s="62"/>
      <c r="Q40" s="62"/>
      <c r="R40" s="68"/>
      <c r="S40" s="9"/>
      <c r="T40" s="8"/>
      <c r="U40" s="60"/>
      <c r="V40" s="60"/>
      <c r="W40" s="60"/>
      <c r="X40" s="60"/>
      <c r="Y40" s="60"/>
      <c r="Z40" s="60"/>
      <c r="AA40" s="60"/>
      <c r="AB40" s="4"/>
      <c r="AC40" s="2"/>
      <c r="AD40" s="2"/>
      <c r="AE40" s="2"/>
      <c r="AF40" s="2"/>
      <c r="AG40" s="2"/>
      <c r="AH40" s="2"/>
      <c r="AI40" s="9"/>
      <c r="AJ40" s="43"/>
      <c r="AK40" s="2"/>
    </row>
    <row r="41" spans="1:37" x14ac:dyDescent="0.35">
      <c r="A41" s="2"/>
      <c r="B41" s="2"/>
      <c r="C41" s="8"/>
      <c r="D41" s="69"/>
      <c r="E41" s="129" t="s">
        <v>57</v>
      </c>
      <c r="F41" s="129"/>
      <c r="G41" s="129"/>
      <c r="H41" s="129"/>
      <c r="I41" s="129"/>
      <c r="J41" s="58"/>
      <c r="K41" s="62"/>
      <c r="L41" s="144" t="s">
        <v>62</v>
      </c>
      <c r="M41" s="145"/>
      <c r="N41" s="145"/>
      <c r="O41" s="145"/>
      <c r="P41" s="145"/>
      <c r="Q41" s="66"/>
      <c r="R41" s="68"/>
      <c r="S41" s="9"/>
      <c r="T41" s="8"/>
      <c r="U41" s="60"/>
      <c r="V41" s="136" t="s">
        <v>62</v>
      </c>
      <c r="W41" s="137"/>
      <c r="X41" s="137"/>
      <c r="Y41" s="137"/>
      <c r="Z41" s="137"/>
      <c r="AA41" s="60"/>
      <c r="AB41" s="4"/>
      <c r="AC41" s="2"/>
      <c r="AD41" s="2"/>
      <c r="AE41" s="2"/>
      <c r="AF41" s="2"/>
      <c r="AG41" s="2"/>
      <c r="AH41" s="2"/>
      <c r="AI41" s="9"/>
      <c r="AJ41" s="43"/>
      <c r="AK41" s="2"/>
    </row>
    <row r="42" spans="1:37" x14ac:dyDescent="0.35">
      <c r="A42" s="2"/>
      <c r="B42" s="2"/>
      <c r="C42" s="8"/>
      <c r="D42" s="69"/>
      <c r="E42" s="130"/>
      <c r="F42" s="131"/>
      <c r="G42" s="131"/>
      <c r="H42" s="131"/>
      <c r="I42" s="132"/>
      <c r="J42" s="58"/>
      <c r="K42" s="62"/>
      <c r="L42" s="146"/>
      <c r="M42" s="147"/>
      <c r="N42" s="147"/>
      <c r="O42" s="147"/>
      <c r="P42" s="148"/>
      <c r="Q42" s="67"/>
      <c r="R42" s="68"/>
      <c r="S42" s="9"/>
      <c r="T42" s="8"/>
      <c r="U42" s="60"/>
      <c r="V42" s="138"/>
      <c r="W42" s="139"/>
      <c r="X42" s="139"/>
      <c r="Y42" s="139"/>
      <c r="Z42" s="140"/>
      <c r="AA42" s="60"/>
      <c r="AB42" s="4"/>
      <c r="AC42" s="2"/>
      <c r="AD42" s="2"/>
      <c r="AE42" s="2"/>
      <c r="AF42" s="2"/>
      <c r="AG42" s="2"/>
      <c r="AH42" s="2"/>
      <c r="AI42" s="9"/>
      <c r="AJ42" s="43"/>
      <c r="AK42" s="2"/>
    </row>
    <row r="43" spans="1:37" x14ac:dyDescent="0.35">
      <c r="A43" s="2"/>
      <c r="B43" s="2"/>
      <c r="C43" s="8"/>
      <c r="D43" s="69"/>
      <c r="E43" s="133"/>
      <c r="F43" s="134"/>
      <c r="G43" s="134"/>
      <c r="H43" s="134"/>
      <c r="I43" s="135"/>
      <c r="J43" s="58"/>
      <c r="K43" s="62"/>
      <c r="L43" s="149"/>
      <c r="M43" s="150"/>
      <c r="N43" s="150"/>
      <c r="O43" s="150"/>
      <c r="P43" s="151"/>
      <c r="Q43" s="67"/>
      <c r="R43" s="68"/>
      <c r="S43" s="9"/>
      <c r="T43" s="8"/>
      <c r="U43" s="60"/>
      <c r="V43" s="141"/>
      <c r="W43" s="142"/>
      <c r="X43" s="142"/>
      <c r="Y43" s="142"/>
      <c r="Z43" s="143"/>
      <c r="AA43" s="60"/>
      <c r="AB43" s="4"/>
      <c r="AC43" s="2"/>
      <c r="AD43" s="2"/>
      <c r="AE43" s="2"/>
      <c r="AF43" s="2"/>
      <c r="AG43" s="2"/>
      <c r="AH43" s="2"/>
      <c r="AI43" s="9"/>
      <c r="AJ43" s="43"/>
      <c r="AK43" s="2"/>
    </row>
    <row r="44" spans="1:37" x14ac:dyDescent="0.35">
      <c r="A44" s="2"/>
      <c r="B44" s="2"/>
      <c r="C44" s="8"/>
      <c r="D44" s="69"/>
      <c r="E44" s="59"/>
      <c r="F44" s="58"/>
      <c r="G44" s="58"/>
      <c r="H44" s="58"/>
      <c r="I44" s="58"/>
      <c r="J44" s="58"/>
      <c r="K44" s="62"/>
      <c r="L44" s="62"/>
      <c r="M44" s="62"/>
      <c r="N44" s="62"/>
      <c r="O44" s="62"/>
      <c r="P44" s="62"/>
      <c r="Q44" s="62"/>
      <c r="R44" s="68"/>
      <c r="S44" s="9"/>
      <c r="T44" s="8"/>
      <c r="U44" s="60"/>
      <c r="V44" s="60"/>
      <c r="W44" s="60"/>
      <c r="X44" s="60"/>
      <c r="Y44" s="60"/>
      <c r="Z44" s="60"/>
      <c r="AA44" s="60"/>
      <c r="AB44" s="4"/>
      <c r="AC44" s="2"/>
      <c r="AD44" s="2"/>
      <c r="AE44" s="2"/>
      <c r="AF44" s="2"/>
      <c r="AG44" s="2"/>
      <c r="AH44" s="2"/>
      <c r="AI44" s="9"/>
      <c r="AJ44" s="43"/>
      <c r="AK44" s="2"/>
    </row>
    <row r="45" spans="1:37" x14ac:dyDescent="0.35">
      <c r="A45" s="2"/>
      <c r="B45" s="2"/>
      <c r="C45" s="8"/>
      <c r="D45" s="69"/>
      <c r="E45" s="129" t="s">
        <v>58</v>
      </c>
      <c r="F45" s="129"/>
      <c r="G45" s="129"/>
      <c r="H45" s="129"/>
      <c r="I45" s="129"/>
      <c r="J45" s="58"/>
      <c r="K45" s="62"/>
      <c r="L45" s="144" t="s">
        <v>61</v>
      </c>
      <c r="M45" s="145"/>
      <c r="N45" s="145"/>
      <c r="O45" s="145"/>
      <c r="P45" s="145"/>
      <c r="Q45" s="66"/>
      <c r="R45" s="68"/>
      <c r="S45" s="9"/>
      <c r="T45" s="8"/>
      <c r="U45" s="60"/>
      <c r="V45" s="136" t="s">
        <v>61</v>
      </c>
      <c r="W45" s="137"/>
      <c r="X45" s="137"/>
      <c r="Y45" s="137"/>
      <c r="Z45" s="137"/>
      <c r="AA45" s="60"/>
      <c r="AB45" s="4"/>
      <c r="AC45" s="2"/>
      <c r="AD45" s="2"/>
      <c r="AE45" s="2"/>
      <c r="AF45" s="2"/>
      <c r="AG45" s="2"/>
      <c r="AH45" s="2"/>
      <c r="AI45" s="9"/>
      <c r="AJ45" s="43"/>
      <c r="AK45" s="2"/>
    </row>
    <row r="46" spans="1:37" x14ac:dyDescent="0.35">
      <c r="A46" s="2"/>
      <c r="B46" s="2"/>
      <c r="C46" s="8"/>
      <c r="D46" s="69"/>
      <c r="E46" s="130"/>
      <c r="F46" s="131"/>
      <c r="G46" s="131"/>
      <c r="H46" s="131"/>
      <c r="I46" s="132"/>
      <c r="J46" s="58"/>
      <c r="K46" s="62"/>
      <c r="L46" s="146"/>
      <c r="M46" s="147"/>
      <c r="N46" s="147"/>
      <c r="O46" s="147"/>
      <c r="P46" s="148"/>
      <c r="Q46" s="67"/>
      <c r="R46" s="68"/>
      <c r="S46" s="9"/>
      <c r="T46" s="8"/>
      <c r="U46" s="60"/>
      <c r="V46" s="138"/>
      <c r="W46" s="139"/>
      <c r="X46" s="139"/>
      <c r="Y46" s="139"/>
      <c r="Z46" s="140"/>
      <c r="AA46" s="60"/>
      <c r="AB46" s="4"/>
      <c r="AC46" s="2"/>
      <c r="AD46" s="2"/>
      <c r="AE46" s="2"/>
      <c r="AF46" s="2"/>
      <c r="AG46" s="2"/>
      <c r="AH46" s="2"/>
      <c r="AI46" s="9"/>
      <c r="AJ46" s="43"/>
      <c r="AK46" s="2"/>
    </row>
    <row r="47" spans="1:37" x14ac:dyDescent="0.35">
      <c r="A47" s="2"/>
      <c r="B47" s="2"/>
      <c r="C47" s="8"/>
      <c r="D47" s="69"/>
      <c r="E47" s="133"/>
      <c r="F47" s="134"/>
      <c r="G47" s="134"/>
      <c r="H47" s="134"/>
      <c r="I47" s="135"/>
      <c r="J47" s="58"/>
      <c r="K47" s="62"/>
      <c r="L47" s="149"/>
      <c r="M47" s="150"/>
      <c r="N47" s="150"/>
      <c r="O47" s="150"/>
      <c r="P47" s="151"/>
      <c r="Q47" s="67"/>
      <c r="R47" s="68"/>
      <c r="S47" s="9"/>
      <c r="T47" s="8"/>
      <c r="U47" s="60"/>
      <c r="V47" s="141"/>
      <c r="W47" s="142"/>
      <c r="X47" s="142"/>
      <c r="Y47" s="142"/>
      <c r="Z47" s="143"/>
      <c r="AA47" s="60"/>
      <c r="AB47" s="4"/>
      <c r="AC47" s="2"/>
      <c r="AD47" s="2"/>
      <c r="AE47" s="2"/>
      <c r="AF47" s="2"/>
      <c r="AG47" s="2"/>
      <c r="AH47" s="2"/>
      <c r="AI47" s="9"/>
      <c r="AJ47" s="43"/>
      <c r="AK47" s="2"/>
    </row>
    <row r="48" spans="1:37" x14ac:dyDescent="0.35">
      <c r="A48" s="2"/>
      <c r="B48" s="2"/>
      <c r="C48" s="8"/>
      <c r="D48" s="69"/>
      <c r="E48" s="59"/>
      <c r="F48" s="58"/>
      <c r="G48" s="58"/>
      <c r="H48" s="58"/>
      <c r="I48" s="58"/>
      <c r="J48" s="58"/>
      <c r="K48" s="62"/>
      <c r="L48" s="62"/>
      <c r="M48" s="62"/>
      <c r="N48" s="62"/>
      <c r="O48" s="62"/>
      <c r="P48" s="62"/>
      <c r="Q48" s="62"/>
      <c r="R48" s="68"/>
      <c r="S48" s="9"/>
      <c r="T48" s="8"/>
      <c r="U48" s="60"/>
      <c r="V48" s="60"/>
      <c r="W48" s="60"/>
      <c r="X48" s="60"/>
      <c r="Y48" s="60"/>
      <c r="Z48" s="60"/>
      <c r="AA48" s="60"/>
      <c r="AB48" s="4"/>
      <c r="AC48" s="2"/>
      <c r="AD48" s="2"/>
      <c r="AE48" s="2"/>
      <c r="AF48" s="2"/>
      <c r="AG48" s="2"/>
      <c r="AH48" s="2"/>
      <c r="AI48" s="9"/>
      <c r="AJ48" s="43"/>
      <c r="AK48" s="2"/>
    </row>
    <row r="49" spans="1:37" x14ac:dyDescent="0.35">
      <c r="A49" s="2"/>
      <c r="B49" s="2"/>
      <c r="C49" s="8"/>
      <c r="D49" s="4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/>
      <c r="T49" s="8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9"/>
      <c r="AJ49" s="43"/>
      <c r="AK49" s="2"/>
    </row>
    <row r="50" spans="1:37" x14ac:dyDescent="0.35">
      <c r="A50" s="2"/>
      <c r="B50" s="2"/>
      <c r="C50" s="8"/>
      <c r="D50" s="43"/>
      <c r="E50" s="75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8"/>
      <c r="U50" s="43"/>
      <c r="V50" s="43"/>
      <c r="W50" s="43"/>
      <c r="X50" s="43"/>
      <c r="Y50" s="43"/>
      <c r="Z50" s="43"/>
      <c r="AA50" s="43"/>
      <c r="AB50" s="76"/>
      <c r="AC50" s="43"/>
      <c r="AD50" s="43"/>
      <c r="AE50" s="43"/>
      <c r="AF50" s="43"/>
      <c r="AG50" s="43"/>
      <c r="AH50" s="43"/>
      <c r="AI50" s="9"/>
      <c r="AJ50" s="43"/>
      <c r="AK50" s="2"/>
    </row>
    <row r="51" spans="1:37" x14ac:dyDescent="0.35">
      <c r="A51" s="2"/>
      <c r="B51" s="2"/>
      <c r="C51" s="27"/>
      <c r="D51" s="28"/>
      <c r="E51" s="28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8"/>
      <c r="U51" s="77"/>
      <c r="V51" s="77"/>
      <c r="W51" s="77"/>
      <c r="X51" s="77"/>
      <c r="Y51" s="77"/>
      <c r="Z51" s="28"/>
      <c r="AA51" s="28"/>
      <c r="AB51" s="28"/>
      <c r="AC51" s="28"/>
      <c r="AD51" s="28"/>
      <c r="AE51" s="28"/>
      <c r="AF51" s="28"/>
      <c r="AG51" s="28"/>
      <c r="AH51" s="28"/>
      <c r="AI51" s="29"/>
      <c r="AJ51" s="43"/>
      <c r="AK51" s="2"/>
    </row>
    <row r="52" spans="1:37" x14ac:dyDescent="0.35">
      <c r="A52" s="2"/>
      <c r="B52" s="2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8"/>
      <c r="AJ52" s="71"/>
      <c r="AK52" s="61"/>
    </row>
    <row r="53" spans="1:37" x14ac:dyDescent="0.35">
      <c r="A53" s="2"/>
      <c r="B53" s="2"/>
      <c r="C53" s="19"/>
      <c r="D53" s="70"/>
      <c r="E53" s="109" t="s">
        <v>64</v>
      </c>
      <c r="F53" s="109"/>
      <c r="G53" s="109"/>
      <c r="H53" s="109"/>
      <c r="I53" s="109"/>
      <c r="J53" s="109"/>
      <c r="K53" s="109"/>
      <c r="L53" s="109"/>
      <c r="M53" s="109"/>
      <c r="N53" s="110"/>
      <c r="O53" s="111">
        <f>IFERROR(MAX(MIN(SUM(IF( MAX(MIN(ROUND(IFERROR(1-MAX((MAX('MSP od 10 do 249 pracowników'!L30:P31,0)+MAX('MSP od 10 do 249 pracowników'!L34:P35,0)),0)/MAX((MAX('MSP od 10 do 249 pracowników'!E30:I31,0)+MAX('MSP od 10 do 249 pracowników'!E34:I35,0)),0),0)*100,0),100),0)&gt;=30,(MAX('MSP od 10 do 249 pracowników'!V30:Z31,0)+MAX('MSP od 10 do 249 pracowników'!V34:Z35,0))*0.7,0),IF(MAX(MIN(ROUND(IFERROR(1-MAX((MAX('MSP od 10 do 249 pracowników'!L38:P39,0)+MAX('MSP od 10 do 249 pracowników'!L42:P43,0)+MAX('MSP od 10 do 249 pracowników'!L46:P47,0)),0)/MAX((MAX('MSP od 10 do 249 pracowników'!E38:I39,0)+MAX('MSP od 10 do 249 pracowników'!E42:I43,0)+MAX('MSP od 10 do 249 pracowników'!E46:I47,0)),0),0)*100,0),100),0)&gt;=30,(MAX('MSP od 10 do 249 pracowników'!V38:Z39,0)+MAX('MSP od 10 do 249 pracowników'!V42:Z43,0)+MAX('MSP od 10 do 249 pracowników'!V46:Z47,0))*0.7,0)),3500000),0),"")</f>
        <v>0</v>
      </c>
      <c r="P53" s="111"/>
      <c r="Q53" s="111"/>
      <c r="R53" s="111"/>
      <c r="S53" s="111"/>
      <c r="T53" s="111"/>
      <c r="U53" s="111"/>
      <c r="V53" s="111"/>
      <c r="W53" s="111"/>
      <c r="X53" s="30"/>
      <c r="Y53" s="30"/>
      <c r="Z53" s="21"/>
      <c r="AA53" s="20"/>
      <c r="AB53" s="22"/>
      <c r="AC53" s="20"/>
      <c r="AD53" s="20"/>
      <c r="AE53" s="20"/>
      <c r="AF53" s="20"/>
      <c r="AG53" s="20"/>
      <c r="AH53" s="20"/>
      <c r="AI53" s="23"/>
      <c r="AJ53" s="71"/>
      <c r="AK53" s="61"/>
    </row>
    <row r="54" spans="1:37" x14ac:dyDescent="0.35">
      <c r="A54" s="2"/>
      <c r="B54" s="2"/>
      <c r="C54" s="19"/>
      <c r="D54" s="70"/>
      <c r="E54" s="109"/>
      <c r="F54" s="109"/>
      <c r="G54" s="109"/>
      <c r="H54" s="109"/>
      <c r="I54" s="109"/>
      <c r="J54" s="109"/>
      <c r="K54" s="109"/>
      <c r="L54" s="109"/>
      <c r="M54" s="109"/>
      <c r="N54" s="110"/>
      <c r="O54" s="111"/>
      <c r="P54" s="111"/>
      <c r="Q54" s="111"/>
      <c r="R54" s="111"/>
      <c r="S54" s="111"/>
      <c r="T54" s="111"/>
      <c r="U54" s="111"/>
      <c r="V54" s="111"/>
      <c r="W54" s="111"/>
      <c r="X54" s="30"/>
      <c r="Y54" s="30"/>
      <c r="Z54" s="21"/>
      <c r="AA54" s="20"/>
      <c r="AB54" s="22"/>
      <c r="AC54" s="20"/>
      <c r="AD54" s="20"/>
      <c r="AE54" s="20"/>
      <c r="AF54" s="20"/>
      <c r="AG54" s="20"/>
      <c r="AH54" s="20"/>
      <c r="AI54" s="23"/>
      <c r="AJ54" s="71"/>
      <c r="AK54" s="61"/>
    </row>
    <row r="55" spans="1:37" x14ac:dyDescent="0.35">
      <c r="A55" s="2"/>
      <c r="B55" s="2"/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6"/>
      <c r="AJ55" s="71"/>
      <c r="AK55" s="61"/>
    </row>
    <row r="56" spans="1:37" ht="15" customHeight="1" x14ac:dyDescent="0.35">
      <c r="A56" s="2"/>
      <c r="B56" s="2"/>
      <c r="C56" s="152" t="s">
        <v>65</v>
      </c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2"/>
    </row>
    <row r="57" spans="1:37" x14ac:dyDescent="0.35">
      <c r="A57" s="2"/>
      <c r="B57" s="2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2"/>
    </row>
    <row r="58" spans="1:37" ht="15" customHeight="1" x14ac:dyDescent="0.35">
      <c r="A58" s="2"/>
      <c r="B58" s="2"/>
      <c r="C58" s="108" t="s">
        <v>0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2"/>
    </row>
    <row r="59" spans="1:37" x14ac:dyDescent="0.35">
      <c r="A59" s="2"/>
      <c r="B59" s="2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2"/>
    </row>
    <row r="60" spans="1:37" x14ac:dyDescent="0.35">
      <c r="A60" s="2"/>
      <c r="B60" s="2"/>
      <c r="C60" s="43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2"/>
      <c r="AK60" s="2"/>
    </row>
    <row r="61" spans="1:37" hidden="1" x14ac:dyDescent="0.35">
      <c r="A61" s="2"/>
      <c r="B61" s="2"/>
      <c r="C61" s="43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2"/>
      <c r="AK61" s="2"/>
    </row>
    <row r="62" spans="1:37" hidden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idden="1" x14ac:dyDescent="0.35">
      <c r="A63" s="2"/>
      <c r="B63" s="2"/>
      <c r="C63" s="2"/>
      <c r="F63" s="44"/>
      <c r="G63" s="44"/>
      <c r="H63" s="44"/>
      <c r="I63" s="44"/>
      <c r="J63" s="44"/>
      <c r="AK63" s="2"/>
    </row>
    <row r="64" spans="1:37" hidden="1" x14ac:dyDescent="0.35">
      <c r="A64" s="2"/>
      <c r="B64" s="2"/>
      <c r="C64" s="2"/>
      <c r="F64" s="44"/>
      <c r="G64" s="44"/>
      <c r="H64" s="44"/>
      <c r="I64" s="44"/>
      <c r="J64" s="44"/>
      <c r="AK64" s="2"/>
    </row>
    <row r="65" spans="1:37" hidden="1" x14ac:dyDescent="0.35">
      <c r="A65" s="2"/>
      <c r="B65" s="2"/>
      <c r="C65" s="2"/>
      <c r="F65" s="44"/>
      <c r="G65" s="44"/>
      <c r="H65" s="44"/>
      <c r="I65" s="44"/>
      <c r="J65" s="44"/>
      <c r="AK65" s="2"/>
    </row>
    <row r="66" spans="1:37" hidden="1" x14ac:dyDescent="0.35">
      <c r="A66" s="2"/>
      <c r="B66" s="2"/>
      <c r="C66" s="2"/>
      <c r="F66" s="56"/>
      <c r="G66" s="56"/>
      <c r="H66" s="56"/>
      <c r="I66" s="56"/>
      <c r="J66" s="56"/>
      <c r="AK66" s="2"/>
    </row>
    <row r="67" spans="1:37" hidden="1" x14ac:dyDescent="0.35">
      <c r="A67" s="2"/>
      <c r="B67" s="2"/>
      <c r="C67" s="2"/>
      <c r="F67" s="56"/>
      <c r="G67" s="56"/>
      <c r="H67" s="56"/>
      <c r="I67" s="56"/>
      <c r="J67" s="56"/>
      <c r="AK67" s="2"/>
    </row>
    <row r="68" spans="1:37" hidden="1" x14ac:dyDescent="0.35">
      <c r="A68" s="2"/>
      <c r="B68" s="2"/>
      <c r="C68" s="2"/>
      <c r="AK68" s="2"/>
    </row>
    <row r="69" spans="1:37" hidden="1" x14ac:dyDescent="0.35">
      <c r="A69" s="2"/>
      <c r="B69" s="2"/>
      <c r="C69" s="2"/>
      <c r="AK69" s="2"/>
    </row>
    <row r="70" spans="1:37" hidden="1" x14ac:dyDescent="0.35">
      <c r="A70" s="2"/>
      <c r="B70" s="2"/>
      <c r="C70" s="2"/>
      <c r="AK70" s="2"/>
    </row>
    <row r="71" spans="1:37" hidden="1" x14ac:dyDescent="0.35">
      <c r="A71" s="2"/>
      <c r="B71" s="2"/>
      <c r="C71" s="2"/>
      <c r="AK71" s="2"/>
    </row>
    <row r="72" spans="1:37" hidden="1" x14ac:dyDescent="0.35">
      <c r="A72" s="2"/>
      <c r="B72" s="2"/>
      <c r="C72" s="2"/>
      <c r="AK72" s="2"/>
    </row>
    <row r="73" spans="1:37" hidden="1" x14ac:dyDescent="0.35">
      <c r="A73" s="2"/>
      <c r="B73" s="2"/>
      <c r="C73" s="2"/>
      <c r="AK73" s="2"/>
    </row>
    <row r="74" spans="1:37" hidden="1" x14ac:dyDescent="0.35">
      <c r="A74" s="2"/>
      <c r="B74" s="2"/>
      <c r="C74" s="2"/>
      <c r="AK74" s="2"/>
    </row>
    <row r="75" spans="1:37" hidden="1" x14ac:dyDescent="0.35">
      <c r="A75" s="2"/>
      <c r="B75" s="2"/>
      <c r="C75" s="2"/>
      <c r="AK75" s="2"/>
    </row>
    <row r="76" spans="1:37" hidden="1" x14ac:dyDescent="0.35">
      <c r="A76" s="2"/>
      <c r="B76" s="2"/>
      <c r="C76" s="2"/>
      <c r="AK76" s="2"/>
    </row>
    <row r="77" spans="1:37" hidden="1" x14ac:dyDescent="0.35">
      <c r="A77" s="2"/>
      <c r="B77" s="2"/>
      <c r="C77" s="2"/>
      <c r="AK77" s="2"/>
    </row>
    <row r="78" spans="1:37" hidden="1" x14ac:dyDescent="0.35">
      <c r="A78" s="2"/>
      <c r="B78" s="2"/>
      <c r="C78" s="2"/>
      <c r="AK78" s="2"/>
    </row>
    <row r="79" spans="1:37" hidden="1" x14ac:dyDescent="0.35">
      <c r="A79" s="2"/>
      <c r="B79" s="2"/>
      <c r="C79" s="2"/>
      <c r="AK79" s="2"/>
    </row>
    <row r="80" spans="1:37" hidden="1" x14ac:dyDescent="0.35">
      <c r="A80" s="2"/>
      <c r="B80" s="2"/>
      <c r="C80" s="2"/>
      <c r="AK80" s="2"/>
    </row>
    <row r="81" spans="1:37" hidden="1" x14ac:dyDescent="0.35">
      <c r="A81" s="2"/>
      <c r="B81" s="2"/>
      <c r="C81" s="2"/>
      <c r="AK81" s="2"/>
    </row>
    <row r="82" spans="1:37" hidden="1" x14ac:dyDescent="0.35">
      <c r="A82" s="2"/>
      <c r="B82" s="2"/>
      <c r="C82" s="2"/>
      <c r="AK82" s="2"/>
    </row>
    <row r="83" spans="1:37" hidden="1" x14ac:dyDescent="0.35">
      <c r="A83" s="2"/>
      <c r="B83" s="2"/>
      <c r="C83" s="2"/>
      <c r="AK83" s="2"/>
    </row>
    <row r="84" spans="1:37" hidden="1" x14ac:dyDescent="0.35">
      <c r="A84" s="2"/>
      <c r="B84" s="2"/>
      <c r="C84" s="2"/>
      <c r="AK84" s="2"/>
    </row>
    <row r="85" spans="1:37" hidden="1" x14ac:dyDescent="0.35">
      <c r="A85" s="2"/>
      <c r="B85" s="2"/>
      <c r="C85" s="2"/>
      <c r="AK85" s="2"/>
    </row>
    <row r="86" spans="1:37" hidden="1" x14ac:dyDescent="0.35">
      <c r="A86" s="2"/>
      <c r="B86" s="2"/>
      <c r="C86" s="2"/>
      <c r="AK86" s="2"/>
    </row>
    <row r="87" spans="1:37" hidden="1" x14ac:dyDescent="0.35"/>
    <row r="88" spans="1:37" hidden="1" x14ac:dyDescent="0.35"/>
    <row r="89" spans="1:37" hidden="1" x14ac:dyDescent="0.35"/>
    <row r="90" spans="1:37" hidden="1" x14ac:dyDescent="0.35"/>
    <row r="91" spans="1:37" hidden="1" x14ac:dyDescent="0.35"/>
  </sheetData>
  <sheetProtection algorithmName="SHA-512" hashValue="ZygrjmJ3b/lZB51nquJ523jK7irbECT7f5J3JBSDyxmz/fzOL1Pcg6mOwk9KKa/8oMDjExKvwGCYWDAqjJChSg==" saltValue="ujdk+27FmUzBMFgNHthYXw==" spinCount="100000" sheet="1" objects="1" scenarios="1"/>
  <mergeCells count="50">
    <mergeCell ref="D60:AI61"/>
    <mergeCell ref="C56:AI57"/>
    <mergeCell ref="C58:AI59"/>
    <mergeCell ref="O53:W54"/>
    <mergeCell ref="E53:N54"/>
    <mergeCell ref="V42:Z43"/>
    <mergeCell ref="V45:Z45"/>
    <mergeCell ref="V46:Z47"/>
    <mergeCell ref="E46:I47"/>
    <mergeCell ref="L46:P47"/>
    <mergeCell ref="V34:Z35"/>
    <mergeCell ref="V37:Z37"/>
    <mergeCell ref="V38:Z39"/>
    <mergeCell ref="E45:I45"/>
    <mergeCell ref="L41:P41"/>
    <mergeCell ref="L42:P43"/>
    <mergeCell ref="L45:P45"/>
    <mergeCell ref="E37:I37"/>
    <mergeCell ref="E38:I39"/>
    <mergeCell ref="L37:P37"/>
    <mergeCell ref="L38:P39"/>
    <mergeCell ref="E41:I41"/>
    <mergeCell ref="E42:I43"/>
    <mergeCell ref="E34:I35"/>
    <mergeCell ref="L34:P35"/>
    <mergeCell ref="V41:Z41"/>
    <mergeCell ref="L29:P29"/>
    <mergeCell ref="L30:P31"/>
    <mergeCell ref="E33:I33"/>
    <mergeCell ref="L33:P33"/>
    <mergeCell ref="V33:Z33"/>
    <mergeCell ref="E30:I31"/>
    <mergeCell ref="E29:I29"/>
    <mergeCell ref="V29:Z29"/>
    <mergeCell ref="V30:Z31"/>
    <mergeCell ref="E19:P20"/>
    <mergeCell ref="E21:P23"/>
    <mergeCell ref="E24:P27"/>
    <mergeCell ref="E7:X7"/>
    <mergeCell ref="E9:I11"/>
    <mergeCell ref="L9:P11"/>
    <mergeCell ref="T9:X11"/>
    <mergeCell ref="U19:AF20"/>
    <mergeCell ref="U21:AF23"/>
    <mergeCell ref="U24:AF27"/>
    <mergeCell ref="AA9:AE11"/>
    <mergeCell ref="E12:I13"/>
    <mergeCell ref="L12:P13"/>
    <mergeCell ref="T12:X13"/>
    <mergeCell ref="AA12:AE13"/>
  </mergeCells>
  <conditionalFormatting sqref="X53:Y54">
    <cfRule type="cellIs" dxfId="0" priority="2" operator="lessThan">
      <formula>0.25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FCB94D-F587-4A08-935A-95609401EC9E}">
          <x14:formula1>
            <xm:f>obliczenia!$E$6:$E$7</xm:f>
          </x14:formula1>
          <xm:sqref>E7:X7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A5C0-7839-468F-9E52-836BC0474981}">
  <dimension ref="A3:N43"/>
  <sheetViews>
    <sheetView workbookViewId="0">
      <selection activeCell="H13" sqref="H13"/>
    </sheetView>
  </sheetViews>
  <sheetFormatPr defaultRowHeight="14.5" x14ac:dyDescent="0.35"/>
  <cols>
    <col min="1" max="1" width="13.453125" bestFit="1" customWidth="1"/>
    <col min="2" max="2" width="15.54296875" customWidth="1"/>
    <col min="3" max="3" width="16" customWidth="1"/>
    <col min="4" max="4" width="13.7265625" bestFit="1" customWidth="1"/>
    <col min="5" max="5" width="11.453125" customWidth="1"/>
    <col min="6" max="6" width="13.26953125" customWidth="1"/>
  </cols>
  <sheetData>
    <row r="3" spans="3:14" x14ac:dyDescent="0.35">
      <c r="C3" t="s">
        <v>13</v>
      </c>
      <c r="E3" s="2" t="s">
        <v>3</v>
      </c>
      <c r="F3" s="2"/>
    </row>
    <row r="4" spans="3:14" x14ac:dyDescent="0.35">
      <c r="E4" s="2" t="s">
        <v>14</v>
      </c>
      <c r="F4" s="2"/>
      <c r="N4" t="s">
        <v>15</v>
      </c>
    </row>
    <row r="5" spans="3:14" x14ac:dyDescent="0.35">
      <c r="N5" t="s">
        <v>16</v>
      </c>
    </row>
    <row r="6" spans="3:14" x14ac:dyDescent="0.35">
      <c r="E6" s="2" t="s">
        <v>66</v>
      </c>
      <c r="N6" t="s">
        <v>17</v>
      </c>
    </row>
    <row r="7" spans="3:14" x14ac:dyDescent="0.35">
      <c r="E7" s="2" t="s">
        <v>41</v>
      </c>
      <c r="N7" t="s">
        <v>18</v>
      </c>
    </row>
    <row r="8" spans="3:14" x14ac:dyDescent="0.35">
      <c r="N8" t="s">
        <v>19</v>
      </c>
    </row>
    <row r="9" spans="3:14" x14ac:dyDescent="0.35">
      <c r="N9" t="s">
        <v>20</v>
      </c>
    </row>
    <row r="10" spans="3:14" x14ac:dyDescent="0.35">
      <c r="N10" t="s">
        <v>21</v>
      </c>
    </row>
    <row r="11" spans="3:14" x14ac:dyDescent="0.35">
      <c r="N11" t="s">
        <v>22</v>
      </c>
    </row>
    <row r="12" spans="3:14" x14ac:dyDescent="0.35">
      <c r="N12" t="s">
        <v>23</v>
      </c>
    </row>
    <row r="13" spans="3:14" x14ac:dyDescent="0.35">
      <c r="N13" t="s">
        <v>24</v>
      </c>
    </row>
    <row r="14" spans="3:14" x14ac:dyDescent="0.35">
      <c r="N14" t="s">
        <v>25</v>
      </c>
    </row>
    <row r="22" spans="1:12" x14ac:dyDescent="0.35">
      <c r="A22" s="31" t="s">
        <v>26</v>
      </c>
      <c r="B22" s="154" t="s">
        <v>27</v>
      </c>
      <c r="C22" s="154"/>
      <c r="D22" s="155" t="s">
        <v>28</v>
      </c>
      <c r="E22" s="155"/>
      <c r="F22" s="155"/>
      <c r="G22" s="155"/>
      <c r="H22" s="155"/>
      <c r="I22" s="155"/>
      <c r="J22" s="155"/>
      <c r="K22" s="155"/>
      <c r="L22" s="155"/>
    </row>
    <row r="23" spans="1:12" ht="43.5" x14ac:dyDescent="0.35">
      <c r="B23" s="32" t="s">
        <v>29</v>
      </c>
      <c r="C23" s="33" t="s">
        <v>30</v>
      </c>
      <c r="D23" s="34">
        <v>1</v>
      </c>
      <c r="E23" s="34">
        <v>2</v>
      </c>
      <c r="F23" s="34">
        <v>3</v>
      </c>
      <c r="G23" s="34">
        <v>4</v>
      </c>
      <c r="H23" s="34">
        <v>5</v>
      </c>
      <c r="I23" s="34">
        <v>6</v>
      </c>
      <c r="J23" s="34">
        <v>7</v>
      </c>
      <c r="K23" s="34">
        <v>8</v>
      </c>
      <c r="L23" s="34">
        <v>9</v>
      </c>
    </row>
    <row r="24" spans="1:12" x14ac:dyDescent="0.35">
      <c r="A24" s="35">
        <v>0</v>
      </c>
      <c r="B24" s="32" t="s">
        <v>31</v>
      </c>
      <c r="C24" s="36">
        <v>0</v>
      </c>
      <c r="D24" s="37">
        <f>$C24*D$23</f>
        <v>0</v>
      </c>
      <c r="E24" s="37">
        <f t="shared" ref="E24:L25" si="0">$C24*E$23</f>
        <v>0</v>
      </c>
      <c r="F24" s="37">
        <f t="shared" si="0"/>
        <v>0</v>
      </c>
      <c r="G24" s="37">
        <f t="shared" si="0"/>
        <v>0</v>
      </c>
      <c r="H24" s="37">
        <f t="shared" si="0"/>
        <v>0</v>
      </c>
      <c r="I24" s="37">
        <f t="shared" si="0"/>
        <v>0</v>
      </c>
      <c r="J24" s="37">
        <f t="shared" si="0"/>
        <v>0</v>
      </c>
      <c r="K24" s="37">
        <f t="shared" si="0"/>
        <v>0</v>
      </c>
      <c r="L24" s="37">
        <f t="shared" si="0"/>
        <v>0</v>
      </c>
    </row>
    <row r="25" spans="1:12" x14ac:dyDescent="0.35">
      <c r="A25" s="35">
        <v>30</v>
      </c>
      <c r="B25" s="34" t="s">
        <v>32</v>
      </c>
      <c r="C25" s="36">
        <v>18000</v>
      </c>
      <c r="D25" s="37">
        <f>$C25*D$23</f>
        <v>18000</v>
      </c>
      <c r="E25" s="37">
        <f t="shared" si="0"/>
        <v>36000</v>
      </c>
      <c r="F25" s="37">
        <f t="shared" si="0"/>
        <v>54000</v>
      </c>
      <c r="G25" s="37">
        <f t="shared" si="0"/>
        <v>72000</v>
      </c>
      <c r="H25" s="37">
        <f t="shared" si="0"/>
        <v>90000</v>
      </c>
      <c r="I25" s="37">
        <f t="shared" si="0"/>
        <v>108000</v>
      </c>
      <c r="J25" s="37">
        <f t="shared" si="0"/>
        <v>126000</v>
      </c>
      <c r="K25" s="37">
        <f t="shared" si="0"/>
        <v>144000</v>
      </c>
      <c r="L25" s="37">
        <f t="shared" si="0"/>
        <v>162000</v>
      </c>
    </row>
    <row r="26" spans="1:12" x14ac:dyDescent="0.35">
      <c r="A26" s="35">
        <v>60</v>
      </c>
      <c r="B26" s="34" t="s">
        <v>33</v>
      </c>
      <c r="C26" s="36">
        <v>36000</v>
      </c>
      <c r="D26" s="37">
        <f t="shared" ref="D26:L27" si="1">$C26*D$23</f>
        <v>36000</v>
      </c>
      <c r="E26" s="37">
        <f t="shared" si="1"/>
        <v>72000</v>
      </c>
      <c r="F26" s="37">
        <f t="shared" si="1"/>
        <v>108000</v>
      </c>
      <c r="G26" s="37">
        <f t="shared" si="1"/>
        <v>144000</v>
      </c>
      <c r="H26" s="37">
        <f t="shared" si="1"/>
        <v>180000</v>
      </c>
      <c r="I26" s="37">
        <f t="shared" si="1"/>
        <v>216000</v>
      </c>
      <c r="J26" s="37">
        <f t="shared" si="1"/>
        <v>252000</v>
      </c>
      <c r="K26" s="37">
        <f t="shared" si="1"/>
        <v>288000</v>
      </c>
      <c r="L26" s="37">
        <f t="shared" si="1"/>
        <v>324000</v>
      </c>
    </row>
    <row r="27" spans="1:12" x14ac:dyDescent="0.35">
      <c r="A27" s="38"/>
      <c r="B27" s="34"/>
      <c r="C27" s="36"/>
      <c r="D27" s="37">
        <f t="shared" si="1"/>
        <v>0</v>
      </c>
      <c r="E27" s="37">
        <f t="shared" si="1"/>
        <v>0</v>
      </c>
      <c r="F27" s="37">
        <f t="shared" si="1"/>
        <v>0</v>
      </c>
      <c r="G27" s="37">
        <f t="shared" si="1"/>
        <v>0</v>
      </c>
      <c r="H27" s="37">
        <f t="shared" si="1"/>
        <v>0</v>
      </c>
      <c r="I27" s="37">
        <f t="shared" si="1"/>
        <v>0</v>
      </c>
      <c r="J27" s="37">
        <f t="shared" si="1"/>
        <v>0</v>
      </c>
      <c r="K27" s="37">
        <f t="shared" si="1"/>
        <v>0</v>
      </c>
      <c r="L27" s="37">
        <f t="shared" si="1"/>
        <v>0</v>
      </c>
    </row>
    <row r="29" spans="1:12" ht="29" x14ac:dyDescent="0.35">
      <c r="B29" s="32" t="s">
        <v>34</v>
      </c>
      <c r="C29" s="39">
        <v>3500000</v>
      </c>
      <c r="E29" s="40" t="s">
        <v>34</v>
      </c>
      <c r="F29" s="41">
        <v>3500000</v>
      </c>
    </row>
    <row r="30" spans="1:12" x14ac:dyDescent="0.35">
      <c r="B30" s="34" t="s">
        <v>35</v>
      </c>
      <c r="C30" s="34" t="s">
        <v>36</v>
      </c>
    </row>
    <row r="31" spans="1:12" x14ac:dyDescent="0.35">
      <c r="A31" s="38">
        <v>0</v>
      </c>
      <c r="B31" s="32" t="s">
        <v>37</v>
      </c>
      <c r="C31" s="42">
        <v>0</v>
      </c>
    </row>
    <row r="32" spans="1:12" x14ac:dyDescent="0.35">
      <c r="A32" s="38">
        <v>0.25</v>
      </c>
      <c r="B32" s="34" t="s">
        <v>38</v>
      </c>
      <c r="C32" s="42">
        <v>0.04</v>
      </c>
    </row>
    <row r="33" spans="1:10" x14ac:dyDescent="0.35">
      <c r="A33" s="38">
        <v>0.5</v>
      </c>
      <c r="B33" s="34" t="s">
        <v>39</v>
      </c>
      <c r="C33" s="42">
        <v>0.06</v>
      </c>
    </row>
    <row r="34" spans="1:10" x14ac:dyDescent="0.35">
      <c r="A34" s="38">
        <v>0.75</v>
      </c>
      <c r="B34" s="34" t="s">
        <v>40</v>
      </c>
      <c r="C34" s="42">
        <v>0.08</v>
      </c>
    </row>
    <row r="36" spans="1:10" x14ac:dyDescent="0.35">
      <c r="A36" s="55" t="s">
        <v>60</v>
      </c>
    </row>
    <row r="37" spans="1:10" x14ac:dyDescent="0.35">
      <c r="A37" s="51">
        <f>MAX('MSP od 10 do 249 pracowników'!L30:P31,0)+MAX('MSP od 10 do 249 pracowników'!L34:P35,0)</f>
        <v>0</v>
      </c>
      <c r="B37" s="50">
        <v>2020.9166666666667</v>
      </c>
      <c r="C37" s="49"/>
      <c r="D37" s="52">
        <f>MAX(MIN(ROUND(IFERROR(1-MAX(A37,0)/MAX(A39,0),0)*100,0),100),0)</f>
        <v>0</v>
      </c>
      <c r="E37" s="2" t="s">
        <v>7</v>
      </c>
      <c r="F37" s="2"/>
      <c r="G37" s="2"/>
      <c r="H37" s="2"/>
      <c r="I37" s="2"/>
      <c r="J37" s="2"/>
    </row>
    <row r="38" spans="1:10" x14ac:dyDescent="0.35">
      <c r="A38" s="51">
        <f>MAX('MSP od 10 do 249 pracowników'!L38:P39,0)+MAX('MSP od 10 do 249 pracowników'!L42:P43,0)+MAX('MSP od 10 do 249 pracowników'!L46:P47,0)</f>
        <v>0</v>
      </c>
      <c r="B38" s="50" t="s">
        <v>8</v>
      </c>
      <c r="C38" s="49"/>
      <c r="D38" s="52">
        <f>MAX(MIN(ROUND(IFERROR(1-MAX(A38,0)/MAX(A40,0),0)*100,0),100),0)</f>
        <v>0</v>
      </c>
      <c r="E38" s="2" t="s">
        <v>9</v>
      </c>
      <c r="F38" s="2"/>
      <c r="G38" s="2"/>
      <c r="H38" s="2"/>
      <c r="I38" s="2"/>
      <c r="J38" s="2"/>
    </row>
    <row r="39" spans="1:10" x14ac:dyDescent="0.35">
      <c r="A39" s="51">
        <f>MAX('MSP od 10 do 249 pracowników'!E30:I31,0)+MAX('MSP od 10 do 249 pracowników'!E34:I35,0)</f>
        <v>0</v>
      </c>
      <c r="B39" s="50">
        <v>2019.9166666666667</v>
      </c>
      <c r="C39" s="49"/>
      <c r="D39" s="53">
        <f>IF( D37&gt;=30,A41*0.7,0)</f>
        <v>0</v>
      </c>
      <c r="E39" s="2"/>
      <c r="F39" s="2"/>
      <c r="G39" s="2"/>
      <c r="H39" s="2"/>
      <c r="I39" s="2"/>
      <c r="J39" s="2"/>
    </row>
    <row r="40" spans="1:10" x14ac:dyDescent="0.35">
      <c r="A40" s="51">
        <f>MAX('MSP od 10 do 249 pracowników'!E38:I39,0)+MAX('MSP od 10 do 249 pracowników'!E42:I43,0)+MAX('MSP od 10 do 249 pracowników'!E46:I47,0)</f>
        <v>0</v>
      </c>
      <c r="B40" s="50" t="s">
        <v>10</v>
      </c>
      <c r="C40" s="49"/>
      <c r="D40" s="53">
        <f>IF(D38&gt;=30,A42*0.7,0)</f>
        <v>0</v>
      </c>
      <c r="E40" s="2"/>
      <c r="F40" s="2"/>
      <c r="G40" s="2"/>
      <c r="H40" s="2"/>
      <c r="I40" s="2"/>
      <c r="J40" s="2"/>
    </row>
    <row r="41" spans="1:10" x14ac:dyDescent="0.35">
      <c r="A41" s="51">
        <f>MAX('MSP od 10 do 249 pracowników'!V30:Z31,0)+MAX('MSP od 10 do 249 pracowników'!V34:Z35,0)</f>
        <v>0</v>
      </c>
      <c r="B41" s="50" t="s">
        <v>11</v>
      </c>
      <c r="C41" s="49"/>
      <c r="D41" s="53">
        <f>MAX(MIN(SUM(D39:D40),3500000),0)</f>
        <v>0</v>
      </c>
      <c r="E41" s="54" t="s">
        <v>59</v>
      </c>
      <c r="F41" s="49"/>
      <c r="G41" s="49"/>
      <c r="H41" s="49"/>
    </row>
    <row r="42" spans="1:10" x14ac:dyDescent="0.35">
      <c r="A42" s="51">
        <f>MAX('MSP od 10 do 249 pracowników'!V38:Z39,0)+MAX('MSP od 10 do 249 pracowników'!V42:Z43,0)+MAX('MSP od 10 do 249 pracowników'!V46:Z47,0)</f>
        <v>0</v>
      </c>
      <c r="B42" s="50" t="s">
        <v>12</v>
      </c>
      <c r="C42" s="49"/>
      <c r="D42" s="49"/>
      <c r="E42" s="49"/>
      <c r="F42" s="49"/>
      <c r="G42" s="49"/>
      <c r="H42" s="49"/>
    </row>
    <row r="43" spans="1:10" x14ac:dyDescent="0.35">
      <c r="D43" s="53">
        <f>MAX(MIN(SUM(IF( MAX(MIN(ROUND(IFERROR(1-MAX((MAX('MSP od 10 do 249 pracowników'!L30:P31,0)+MAX('MSP od 10 do 249 pracowników'!L34:P35,0)),0)/MAX((MAX('MSP od 10 do 249 pracowników'!E30:I31,0)+MAX('MSP od 10 do 249 pracowników'!E34:I35,0)),0),0)*100,0),100),0)&gt;=30,(MAX('MSP od 10 do 249 pracowników'!V30:Z31,0)+MAX('MSP od 10 do 249 pracowników'!V34:Z35,0))*0.7,0),IF(MAX(MIN(ROUND(IFERROR(1-MAX((MAX('MSP od 10 do 249 pracowników'!L38:P39,0)+MAX('MSP od 10 do 249 pracowników'!L42:P43,0)+MAX('MSP od 10 do 249 pracowników'!L46:P47,0)),0)/MAX((MAX('MSP od 10 do 249 pracowników'!E38:I39,0)+MAX('MSP od 10 do 249 pracowników'!E42:I43,0)+MAX('MSP od 10 do 249 pracowników'!E46:I47,0)),0),0)*100,0),100),0)&gt;=30,(MAX('MSP od 10 do 249 pracowników'!V38:Z39,0)+MAX('MSP od 10 do 249 pracowników'!V42:Z43,0)+MAX('MSP od 10 do 249 pracowników'!V46:Z47,0))*0.7,0)),3500000),0)</f>
        <v>0</v>
      </c>
    </row>
  </sheetData>
  <sheetProtection algorithmName="SHA-512" hashValue="UUfeFVGNhs1tEljvdPoJH4iPoiZnZJQd17pfv0rRBFt1bBfmDc0WAsTURDBtpul0t8fPNU2zVynNkHQiUvKGBw==" saltValue="AXsmVMLh40JmxVC/VIgCUQ==" spinCount="100000" sheet="1" objects="1" scenarios="1"/>
  <mergeCells count="2">
    <mergeCell ref="B22:C22"/>
    <mergeCell ref="D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Wstęp do kalkulatora PFR</vt:lpstr>
      <vt:lpstr>Mikrofirma do 9 pracowników</vt:lpstr>
      <vt:lpstr>MSP od 10 do 249 pracowników</vt:lpstr>
      <vt:lpstr>obliczenia</vt:lpstr>
    </vt:vector>
  </TitlesOfParts>
  <Company>Alior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Janus</dc:creator>
  <cp:lastModifiedBy>Monika Skibska</cp:lastModifiedBy>
  <dcterms:created xsi:type="dcterms:W3CDTF">2021-01-13T12:55:12Z</dcterms:created>
  <dcterms:modified xsi:type="dcterms:W3CDTF">2021-01-14T16:22:32Z</dcterms:modified>
</cp:coreProperties>
</file>